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<sst xmlns="http://schemas.openxmlformats.org/spreadsheetml/2006/main" count="182" uniqueCount="151">
  <si>
    <t>Наименование показателя</t>
  </si>
  <si>
    <t>1</t>
  </si>
  <si>
    <t>х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</si>
  <si>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</si>
  <si>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</si>
  <si>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0102 0000000 000 960</t>
  </si>
  <si>
    <t>0104 0000000 000 960</t>
  </si>
  <si>
    <t>0111 0000000 000 960</t>
  </si>
  <si>
    <t>0113 0000000 000 960</t>
  </si>
  <si>
    <t>0203 0000000 000 960</t>
  </si>
  <si>
    <t>0314 0000000 000 960</t>
  </si>
  <si>
    <t>0409 0000000 000 960</t>
  </si>
  <si>
    <t>0412 0000000 000 960</t>
  </si>
  <si>
    <t>0502 0000000 000 960</t>
  </si>
  <si>
    <t>0503 0000000 000 960</t>
  </si>
  <si>
    <t>0707 0000000 000 960</t>
  </si>
  <si>
    <t>0801 0000000 000 960</t>
  </si>
  <si>
    <t>1006 0000000 000 960</t>
  </si>
  <si>
    <t>1101 0000000 000 960</t>
  </si>
  <si>
    <t>0100 0000000 000 960</t>
  </si>
  <si>
    <t>0200 0000000 000 960</t>
  </si>
  <si>
    <t>0300 0000000 000 960</t>
  </si>
  <si>
    <t>0400 0000000 000 960</t>
  </si>
  <si>
    <t>0500 0000000 000 960</t>
  </si>
  <si>
    <t>0700 0000000 000 960</t>
  </si>
  <si>
    <t>0800 0000000 000 960</t>
  </si>
  <si>
    <t>1000 0000000 000 960</t>
  </si>
  <si>
    <t>1100 0000000 000 960</t>
  </si>
  <si>
    <t>Функционирование высшего должностного лица субъекта РФ и муниципального образования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</si>
  <si>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</si>
  <si>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</si>
  <si>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</si>
  <si>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</si>
  <si>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</si>
  <si>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Коммунальное хозяйство</t>
  </si>
  <si>
    <t>Молодежная политика и оздоровление детей</t>
  </si>
  <si>
    <t>Другие вопросы в области социальной политики</t>
  </si>
  <si>
    <t>Физическая культура</t>
  </si>
  <si>
    <t>И.И. Шкардюк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</si>
  <si>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</si>
  <si>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0106 0000000 000 960</t>
  </si>
  <si>
    <t>Пенсионное обеспечение</t>
  </si>
  <si>
    <t>1001 0000000 000 960</t>
  </si>
  <si>
    <t>Налоговые и неналоговые доходы</t>
  </si>
  <si>
    <t>Налог на доходы физических лиц*</t>
  </si>
  <si>
    <t>Доходы от уплаты акцизов на нефтепродукты, производимые на территории Российской Федерации, подлежащие распределению в консолидированные бюджеты субъектов Российской Федерации</t>
  </si>
  <si>
    <t xml:space="preserve">Единый сельскохозяйственный налог*                                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</si>
  <si>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</si>
  <si>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</si>
  <si>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2 00 00000 00 0000 000</t>
  </si>
  <si>
    <t>2 02 00000 00 0000 000</t>
  </si>
  <si>
    <t>1 00 00000 00 0000 000</t>
  </si>
  <si>
    <t>1 01 02000 01 0000 110</t>
  </si>
  <si>
    <t>1 05 03000 01 0000 110</t>
  </si>
  <si>
    <t>1 06 01030 10 0000 110</t>
  </si>
  <si>
    <t>1 11 05035 10 0000 120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</si>
  <si>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</si>
  <si>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</si>
  <si>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 оборона</t>
  </si>
  <si>
    <t>Национальная безопасность и правоохранительная деятельность</t>
  </si>
  <si>
    <t>Национальная  экономика</t>
  </si>
  <si>
    <t>Дорожное хозяйство (дорожные фонды)</t>
  </si>
  <si>
    <t>Другие  вопросы  в  области  национальной  экономики</t>
  </si>
  <si>
    <t>Жилищно-коммунальное хозяйство</t>
  </si>
  <si>
    <t xml:space="preserve">Благоустройство </t>
  </si>
  <si>
    <t>Образование</t>
  </si>
  <si>
    <t>Культура и кинематография</t>
  </si>
  <si>
    <t xml:space="preserve">Культура </t>
  </si>
  <si>
    <t>Социальная политика</t>
  </si>
  <si>
    <t>Физическая культура и спорт</t>
  </si>
  <si>
    <t>Доходы,  всего, в том числе:</t>
  </si>
  <si>
    <t>(тыс. руб.)</t>
  </si>
  <si>
    <t>Расходы , всего, в том числе</t>
  </si>
  <si>
    <t>Прочие безвозмездные поступления в бюджеты сельских поселений</t>
  </si>
  <si>
    <t>0310 0000000 000 960</t>
  </si>
  <si>
    <t>Обслуживание внутреннего государственного и муниципального долга</t>
  </si>
  <si>
    <t>Обслуживание муниципального долга</t>
  </si>
  <si>
    <t xml:space="preserve"> 1300 0000000 000 960</t>
  </si>
  <si>
    <t xml:space="preserve"> 1301 0000000 000 960</t>
  </si>
  <si>
    <t>Земельный налог с организаций</t>
  </si>
  <si>
    <t>Земельный налог с физических лиц</t>
  </si>
  <si>
    <t xml:space="preserve">1 06 06033 10 0000 110    </t>
  </si>
  <si>
    <t xml:space="preserve"> 1 06 06043 10 0000 110</t>
  </si>
  <si>
    <t>Прочие доходы от оказания платных услуг (работ) получателями средств бюджетов сельских поселений</t>
  </si>
  <si>
    <t xml:space="preserve"> 1 13 01995 10 0000 130</t>
  </si>
  <si>
    <t>3. Оценка ожидаемого исполенения бюджета Советского сельского поселения по кодам классификации источников финансирования дефицитов бюджетов</t>
  </si>
  <si>
    <t>Бюджетные кредиты от других бюджетов бюджетной системы 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</si>
  <si>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</si>
  <si>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</si>
  <si>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Изменение остатков средств на счетах по учету средств бюджета.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</si>
  <si>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</si>
  <si>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</si>
  <si>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бюджетов.</t>
  </si>
  <si>
    <t>Уменьшение прочих остатков средств бюджетов</t>
  </si>
  <si>
    <t>Уменьшение прочих остатков денежных средств бюджетов поселений</t>
  </si>
  <si>
    <t xml:space="preserve"> 01 00 00 00 00 0000 000</t>
  </si>
  <si>
    <t xml:space="preserve"> 01 03 00 00 00 0000 000</t>
  </si>
  <si>
    <t xml:space="preserve"> 01 03 01 00 00 0000 700</t>
  </si>
  <si>
    <t xml:space="preserve"> 01 03 01 00 10 0000 710</t>
  </si>
  <si>
    <t xml:space="preserve"> 01 05 00 00 00 0000 000</t>
  </si>
  <si>
    <t xml:space="preserve"> 01 05 00 00 00 0000 500</t>
  </si>
  <si>
    <t>01 05 02 00 00 0000 500</t>
  </si>
  <si>
    <t>01 05 02 01 00 0000 510</t>
  </si>
  <si>
    <t>01 05 02 01 10 0000 510</t>
  </si>
  <si>
    <t>01 05 00 00 00 0000 600</t>
  </si>
  <si>
    <t>01 05 02 00 00 0000 600</t>
  </si>
  <si>
    <t>01 05 02 01 00 0000 610</t>
  </si>
  <si>
    <t>01 05 02 01 10 0000 610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</si>
  <si>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</si>
  <si>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</si>
  <si>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денежных средств бюджетов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</si>
  <si>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</si>
  <si>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</si>
  <si>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2 02 30000 00 0000 151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</si>
  <si>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</si>
  <si>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</si>
  <si>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 на  осуществление  первичного воинского  учета на территориях,  где отсутствуют  военные  комиссариаты</t>
  </si>
  <si>
    <t xml:space="preserve"> 1 17 05050 10 0000 180</t>
  </si>
  <si>
    <t xml:space="preserve">Код </t>
  </si>
  <si>
    <t xml:space="preserve">Ожидаемое исполнение </t>
  </si>
  <si>
    <t xml:space="preserve">Процент ожидаемого исполнения </t>
  </si>
  <si>
    <t>1.Оценка ожидаемого исполенения бюджета Советского сельского поселения по кодам видов (подвидов) доходов классификации доходов бюджетов</t>
  </si>
  <si>
    <t>2. Оценка ожидаемого исполенения бюджета Советского сельского поселения по разделам и подразделам классификации расходов бюджетов</t>
  </si>
  <si>
    <t xml:space="preserve">Главный специалист финансово-экономического </t>
  </si>
  <si>
    <t>отдела администрации Советского сельского</t>
  </si>
  <si>
    <t>поселения Новокубанского района</t>
  </si>
  <si>
    <t>1 03 02231 01 0000 110     1 03 02241 01 0000 110      1 03 02251 01 0000 110      1 03 02261 01 0000 110</t>
  </si>
  <si>
    <t>Прочие неналоговые доходы бюджетов сельских поселений</t>
  </si>
  <si>
    <t>2 02 10000 00 0000 150</t>
  </si>
  <si>
    <t>2 02 15001 10 0000 150</t>
  </si>
  <si>
    <t>2 02 30024 10 0000 150</t>
  </si>
  <si>
    <t>2 02 35118 10 0000 150</t>
  </si>
  <si>
    <t>2 07 05000 10 0000 150</t>
  </si>
  <si>
    <t>2 07 05030 10 0000 150</t>
  </si>
  <si>
    <t>Источники финансирования дефицита бюджета, всего</t>
  </si>
  <si>
    <t>Источники внутреннего финансирования дефицита бюджета</t>
  </si>
  <si>
    <t>Исполнено на 01.10.2020 года</t>
  </si>
  <si>
    <t>Бюджет, утвержденный решением Совета Советского сельского поселения Новокубанского района от 12  декабря 2019 года № 43 (с изменениями на 01.10.20г.)</t>
  </si>
  <si>
    <t xml:space="preserve"> 1 13 02995 10 0000 130</t>
  </si>
  <si>
    <t>Прочие доходы от компенсации затрат бюджетов сельских поселений</t>
  </si>
  <si>
    <t xml:space="preserve"> 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</si>
  <si>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</si>
  <si>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0309 0000000 000 960</t>
  </si>
  <si>
    <t>Обеспечение пожарной безопасности</t>
  </si>
  <si>
    <t>Другие вопросы в области культуры, кинематографии</t>
  </si>
  <si>
    <t>0804 0000000 000 960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</si>
  <si>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</si>
  <si>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</si>
  <si>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01 03 01 00 00 0000 800</t>
  </si>
  <si>
    <t>01 03 01 00 10 0000 810</t>
  </si>
  <si>
    <t>Оценка ожидаемого исполнения бюджета Советского сельского поселения Новокубанского района за 2020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</si>
</sst>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&quot;&quot;###,##0.00"/>
  </numFmts>
  <fonts count="48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sz val="12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left" vertical="top" wrapText="1"/>
    </xf>
    <xf numFmtId="0" fontId="9" fillId="33" borderId="10" xfId="0" applyFont="1" applyFill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2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 applyProtection="1">
      <alignment vertical="top" wrapText="1"/>
      <protection locked="0"/>
    </xf>
    <xf numFmtId="177" fontId="8" fillId="0" borderId="10" xfId="0" applyNumberFormat="1" applyFont="1" applyBorder="1" applyAlignment="1">
      <alignment horizontal="right" vertical="top" wrapText="1"/>
    </xf>
    <xf numFmtId="177" fontId="11" fillId="33" borderId="10" xfId="0" applyNumberFormat="1" applyFont="1" applyFill="1" applyBorder="1" applyAlignment="1">
      <alignment horizontal="right" vertical="top" wrapText="1"/>
    </xf>
    <xf numFmtId="177" fontId="4" fillId="0" borderId="11" xfId="0" applyNumberFormat="1" applyFont="1" applyBorder="1" applyAlignment="1">
      <alignment horizontal="right" vertical="top" wrapText="1"/>
    </xf>
    <xf numFmtId="177" fontId="9" fillId="33" borderId="10" xfId="0" applyNumberFormat="1" applyFont="1" applyFill="1" applyBorder="1" applyAlignment="1">
      <alignment horizontal="right" vertical="top" wrapText="1"/>
    </xf>
    <xf numFmtId="177" fontId="4" fillId="0" borderId="10" xfId="0" applyNumberFormat="1" applyFont="1" applyBorder="1" applyAlignment="1">
      <alignment horizontal="right" vertical="top" wrapText="1"/>
    </xf>
    <xf numFmtId="176" fontId="11" fillId="33" borderId="10" xfId="0" applyNumberFormat="1" applyFont="1" applyFill="1" applyBorder="1" applyAlignment="1">
      <alignment horizontal="right" vertical="top" wrapText="1"/>
    </xf>
    <xf numFmtId="176" fontId="9" fillId="33" borderId="10" xfId="0" applyNumberFormat="1" applyFont="1" applyFill="1" applyBorder="1" applyAlignment="1">
      <alignment horizontal="right" vertical="top" wrapText="1"/>
    </xf>
    <xf numFmtId="0" fontId="11" fillId="33" borderId="10" xfId="0" applyNumberFormat="1" applyFont="1" applyFill="1" applyBorder="1" applyAlignment="1">
      <alignment vertical="center" wrapText="1"/>
    </xf>
    <xf numFmtId="176" fontId="11" fillId="33" borderId="10" xfId="0" applyNumberFormat="1" applyFont="1" applyFill="1" applyBorder="1" applyAlignment="1">
      <alignment vertical="center" wrapText="1"/>
    </xf>
    <xf numFmtId="0" fontId="9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11" fillId="33" borderId="12" xfId="0" applyNumberFormat="1" applyFont="1" applyFill="1" applyBorder="1" applyAlignment="1">
      <alignment horizontal="left" vertical="center" wrapText="1"/>
    </xf>
    <xf numFmtId="0" fontId="9" fillId="33" borderId="12" xfId="0" applyNumberFormat="1" applyFont="1" applyFill="1" applyBorder="1" applyAlignment="1">
      <alignment horizontal="left" vertical="center" wrapText="1"/>
    </xf>
    <xf numFmtId="0" fontId="9" fillId="33" borderId="0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178" fontId="11" fillId="0" borderId="13" xfId="0" applyNumberFormat="1" applyFont="1" applyBorder="1" applyAlignment="1">
      <alignment horizontal="right" vertical="center" wrapText="1"/>
    </xf>
    <xf numFmtId="178" fontId="9" fillId="0" borderId="13" xfId="0" applyNumberFormat="1" applyFont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78" fontId="9" fillId="0" borderId="0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wrapText="1"/>
    </xf>
    <xf numFmtId="0" fontId="4" fillId="0" borderId="11" xfId="0" applyFont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177" fontId="4" fillId="0" borderId="10" xfId="0" applyNumberFormat="1" applyFont="1" applyBorder="1" applyAlignment="1">
      <alignment horizontal="right" wrapText="1"/>
    </xf>
    <xf numFmtId="178" fontId="9" fillId="0" borderId="10" xfId="0" applyNumberFormat="1" applyFont="1" applyBorder="1" applyAlignment="1">
      <alignment horizontal="right" wrapText="1"/>
    </xf>
    <xf numFmtId="177" fontId="4" fillId="0" borderId="11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center" wrapText="1"/>
    </xf>
    <xf numFmtId="176" fontId="8" fillId="0" borderId="10" xfId="0" applyNumberFormat="1" applyFont="1" applyBorder="1" applyAlignment="1">
      <alignment horizontal="right" vertical="top" wrapText="1"/>
    </xf>
    <xf numFmtId="177" fontId="4" fillId="0" borderId="10" xfId="0" applyNumberFormat="1" applyFont="1" applyBorder="1" applyAlignment="1">
      <alignment horizontal="right" vertical="top" wrapText="1"/>
    </xf>
    <xf numFmtId="176" fontId="4" fillId="0" borderId="10" xfId="0" applyNumberFormat="1" applyFont="1" applyBorder="1" applyAlignment="1">
      <alignment horizontal="right" vertical="top" wrapText="1"/>
    </xf>
    <xf numFmtId="177" fontId="8" fillId="0" borderId="10" xfId="0" applyNumberFormat="1" applyFont="1" applyBorder="1" applyAlignment="1">
      <alignment horizontal="right" vertical="top" wrapText="1"/>
    </xf>
    <xf numFmtId="176" fontId="8" fillId="0" borderId="10" xfId="0" applyNumberFormat="1" applyFont="1" applyBorder="1" applyAlignment="1">
      <alignment horizontal="right" vertical="center" wrapText="1"/>
    </xf>
    <xf numFmtId="176" fontId="4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/>
    </xf>
    <xf numFmtId="0" fontId="13" fillId="0" borderId="0" xfId="0" applyFont="1" applyAlignment="1">
      <alignment/>
    </xf>
    <xf numFmtId="49" fontId="4" fillId="0" borderId="0" xfId="0" applyNumberFormat="1" applyFont="1" applyAlignment="1">
      <alignment/>
    </xf>
    <xf numFmtId="177" fontId="11" fillId="0" borderId="14" xfId="0" applyNumberFormat="1" applyFont="1" applyBorder="1" applyAlignment="1">
      <alignment horizontal="right" vertical="center" wrapText="1"/>
    </xf>
    <xf numFmtId="177" fontId="8" fillId="0" borderId="10" xfId="0" applyNumberFormat="1" applyFont="1" applyBorder="1" applyAlignment="1">
      <alignment horizontal="right" vertical="center" wrapText="1"/>
    </xf>
    <xf numFmtId="177" fontId="9" fillId="0" borderId="14" xfId="0" applyNumberFormat="1" applyFont="1" applyBorder="1" applyAlignment="1">
      <alignment horizontal="right" vertical="center" wrapText="1"/>
    </xf>
    <xf numFmtId="177" fontId="4" fillId="0" borderId="10" xfId="0" applyNumberFormat="1" applyFont="1" applyBorder="1" applyAlignment="1">
      <alignment horizontal="right" vertical="center" wrapText="1"/>
    </xf>
    <xf numFmtId="1" fontId="9" fillId="33" borderId="10" xfId="0" applyNumberFormat="1" applyFont="1" applyFill="1" applyBorder="1" applyAlignment="1">
      <alignment horizontal="left" vertical="center" wrapText="1"/>
    </xf>
    <xf numFmtId="177" fontId="9" fillId="33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0" fontId="11" fillId="33" borderId="15" xfId="0" applyNumberFormat="1" applyFont="1" applyFill="1" applyBorder="1" applyAlignment="1">
      <alignment horizontal="center" vertical="center" wrapText="1"/>
    </xf>
    <xf numFmtId="0" fontId="11" fillId="33" borderId="16" xfId="0" applyNumberFormat="1" applyFont="1" applyFill="1" applyBorder="1" applyAlignment="1">
      <alignment horizontal="center" vertical="center" wrapText="1"/>
    </xf>
    <xf numFmtId="0" fontId="11" fillId="33" borderId="17" xfId="0" applyNumberFormat="1" applyFont="1" applyFill="1" applyBorder="1" applyAlignment="1">
      <alignment horizontal="center" vertical="center" wrapText="1"/>
    </xf>
    <xf numFmtId="0" fontId="11" fillId="33" borderId="18" xfId="0" applyNumberFormat="1" applyFont="1" applyFill="1" applyBorder="1" applyAlignment="1">
      <alignment horizontal="center" vertical="center" wrapText="1"/>
    </xf>
    <xf numFmtId="0" fontId="11" fillId="33" borderId="15" xfId="0" applyNumberFormat="1" applyFont="1" applyFill="1" applyBorder="1" applyAlignment="1">
      <alignment horizontal="center" wrapText="1"/>
    </xf>
    <xf numFmtId="0" fontId="11" fillId="33" borderId="16" xfId="0" applyNumberFormat="1" applyFont="1" applyFill="1" applyBorder="1" applyAlignment="1">
      <alignment horizontal="center" wrapText="1"/>
    </xf>
    <xf numFmtId="0" fontId="11" fillId="33" borderId="17" xfId="0" applyNumberFormat="1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58.8515625" style="1" customWidth="1"/>
    <col min="2" max="2" width="19.7109375" style="1" customWidth="1"/>
    <col min="3" max="3" width="11.57421875" style="1" customWidth="1"/>
    <col min="4" max="4" width="11.57421875" style="4" customWidth="1"/>
    <col min="5" max="5" width="11.7109375" style="1" customWidth="1"/>
    <col min="6" max="6" width="10.00390625" style="2" customWidth="1"/>
    <col min="7" max="10" width="18.8515625" style="2" customWidth="1"/>
    <col min="11" max="16384" width="9.140625" style="2" customWidth="1"/>
  </cols>
  <sheetData>
    <row r="1" spans="1:9" ht="53.25" customHeight="1">
      <c r="A1" s="77" t="s">
        <v>150</v>
      </c>
      <c r="B1" s="77"/>
      <c r="C1" s="77"/>
      <c r="D1" s="77"/>
      <c r="E1" s="77"/>
      <c r="F1" s="77"/>
      <c r="G1" s="8"/>
      <c r="H1" s="8"/>
      <c r="I1" s="8"/>
    </row>
    <row r="2" ht="12">
      <c r="F2" s="2" t="s">
        <v>71</v>
      </c>
    </row>
    <row r="3" spans="1:6" s="1" customFormat="1" ht="174" customHeight="1">
      <c r="A3" s="5" t="s">
        <v>0</v>
      </c>
      <c r="B3" s="5" t="s">
        <v>118</v>
      </c>
      <c r="C3" s="5" t="s">
        <v>137</v>
      </c>
      <c r="D3" s="5" t="s">
        <v>136</v>
      </c>
      <c r="E3" s="5" t="s">
        <v>119</v>
      </c>
      <c r="F3" s="3" t="s">
        <v>120</v>
      </c>
    </row>
    <row r="4" spans="1:6" s="1" customFormat="1" ht="12">
      <c r="A4" s="5" t="s">
        <v>1</v>
      </c>
      <c r="B4" s="5">
        <v>2</v>
      </c>
      <c r="C4" s="5">
        <v>3</v>
      </c>
      <c r="D4" s="5">
        <v>4</v>
      </c>
      <c r="E4" s="5">
        <v>5</v>
      </c>
      <c r="F4" s="58">
        <v>6</v>
      </c>
    </row>
    <row r="5" spans="1:6" s="1" customFormat="1" ht="39.75" customHeight="1">
      <c r="A5" s="78" t="s">
        <v>121</v>
      </c>
      <c r="B5" s="79"/>
      <c r="C5" s="79"/>
      <c r="D5" s="79"/>
      <c r="E5" s="79"/>
      <c r="F5" s="80"/>
    </row>
    <row r="6" spans="1:6" s="1" customFormat="1" ht="27" customHeight="1">
      <c r="A6" s="35" t="s">
        <v>70</v>
      </c>
      <c r="B6" s="35"/>
      <c r="C6" s="36">
        <f>C7+C19</f>
        <v>49068.799999999996</v>
      </c>
      <c r="D6" s="36">
        <f>D7+D19</f>
        <v>34479.399999999994</v>
      </c>
      <c r="E6" s="36">
        <f>E7+E19</f>
        <v>49454.299999999996</v>
      </c>
      <c r="F6" s="35">
        <v>103.5</v>
      </c>
    </row>
    <row r="7" spans="1:6" s="1" customFormat="1" ht="19.5" customHeight="1">
      <c r="A7" s="9" t="s">
        <v>43</v>
      </c>
      <c r="B7" s="22" t="s">
        <v>51</v>
      </c>
      <c r="C7" s="33">
        <f>SUM(C8:C18)</f>
        <v>38990.7</v>
      </c>
      <c r="D7" s="33">
        <f>SUM(D8:D18)</f>
        <v>24566.699999999997</v>
      </c>
      <c r="E7" s="33">
        <f>SUM(E8:E18)</f>
        <v>39356.2</v>
      </c>
      <c r="F7" s="33">
        <f>E7/C7%</f>
        <v>100.9374030217462</v>
      </c>
    </row>
    <row r="8" spans="1:6" s="1" customFormat="1" ht="18" customHeight="1">
      <c r="A8" s="10" t="s">
        <v>44</v>
      </c>
      <c r="B8" s="15" t="s">
        <v>52</v>
      </c>
      <c r="C8" s="34">
        <v>11050</v>
      </c>
      <c r="D8" s="34">
        <v>8586.3</v>
      </c>
      <c r="E8" s="34">
        <v>12050</v>
      </c>
      <c r="F8" s="34">
        <f aca="true" t="shared" si="0" ref="F8:F23">E8/C8%</f>
        <v>109.0497737556561</v>
      </c>
    </row>
    <row r="9" spans="1:6" s="1" customFormat="1" ht="66.75" customHeight="1">
      <c r="A9" s="11" t="s">
        <v>45</v>
      </c>
      <c r="B9" s="16" t="s">
        <v>126</v>
      </c>
      <c r="C9" s="34">
        <v>9441.5</v>
      </c>
      <c r="D9" s="34">
        <v>7434.3</v>
      </c>
      <c r="E9" s="34">
        <v>9650</v>
      </c>
      <c r="F9" s="34">
        <f t="shared" si="0"/>
        <v>102.20833553990362</v>
      </c>
    </row>
    <row r="10" spans="1:6" s="1" customFormat="1" ht="21.75" customHeight="1">
      <c r="A10" s="12" t="s">
        <v>46</v>
      </c>
      <c r="B10" s="17" t="s">
        <v>53</v>
      </c>
      <c r="C10" s="34">
        <v>1490</v>
      </c>
      <c r="D10" s="34">
        <v>1380.8</v>
      </c>
      <c r="E10" s="34">
        <v>1380.8</v>
      </c>
      <c r="F10" s="34">
        <f t="shared" si="0"/>
        <v>92.67114093959731</v>
      </c>
    </row>
    <row r="11" spans="1:6" s="1" customFormat="1" ht="51" customHeight="1">
      <c r="A11" s="13" t="s">
        <v>3</v>
      </c>
      <c r="B11" s="14" t="s">
        <v>54</v>
      </c>
      <c r="C11" s="34">
        <v>4000</v>
      </c>
      <c r="D11" s="34">
        <v>390.6</v>
      </c>
      <c r="E11" s="34">
        <v>3400</v>
      </c>
      <c r="F11" s="34">
        <f t="shared" si="0"/>
        <v>85</v>
      </c>
    </row>
    <row r="12" spans="1:6" s="1" customFormat="1" ht="18" customHeight="1">
      <c r="A12" s="12" t="s">
        <v>79</v>
      </c>
      <c r="B12" s="17" t="s">
        <v>81</v>
      </c>
      <c r="C12" s="34">
        <v>8300</v>
      </c>
      <c r="D12" s="34">
        <v>5942.7</v>
      </c>
      <c r="E12" s="34">
        <v>8300</v>
      </c>
      <c r="F12" s="34">
        <f t="shared" si="0"/>
        <v>100</v>
      </c>
    </row>
    <row r="13" spans="1:6" s="1" customFormat="1" ht="18" customHeight="1">
      <c r="A13" s="12" t="s">
        <v>80</v>
      </c>
      <c r="B13" s="17" t="s">
        <v>82</v>
      </c>
      <c r="C13" s="34">
        <v>4100</v>
      </c>
      <c r="D13" s="34">
        <v>411.3</v>
      </c>
      <c r="E13" s="34">
        <v>3950</v>
      </c>
      <c r="F13" s="34">
        <f t="shared" si="0"/>
        <v>96.34146341463415</v>
      </c>
    </row>
    <row r="14" spans="1:6" s="1" customFormat="1" ht="68.25" customHeight="1">
      <c r="A14" s="12" t="s">
        <v>4</v>
      </c>
      <c r="B14" s="14" t="s">
        <v>55</v>
      </c>
      <c r="C14" s="34">
        <v>454.2</v>
      </c>
      <c r="D14" s="34">
        <v>304.8</v>
      </c>
      <c r="E14" s="34">
        <v>454.2</v>
      </c>
      <c r="F14" s="34">
        <f t="shared" si="0"/>
        <v>100</v>
      </c>
    </row>
    <row r="15" spans="1:6" s="1" customFormat="1" ht="37.5" customHeight="1">
      <c r="A15" s="12" t="s">
        <v>83</v>
      </c>
      <c r="B15" s="14" t="s">
        <v>84</v>
      </c>
      <c r="C15" s="34">
        <v>25</v>
      </c>
      <c r="D15" s="34">
        <v>10.7</v>
      </c>
      <c r="E15" s="34">
        <v>15</v>
      </c>
      <c r="F15" s="34">
        <f t="shared" si="0"/>
        <v>60</v>
      </c>
    </row>
    <row r="16" spans="1:6" s="1" customFormat="1" ht="35.25" customHeight="1">
      <c r="A16" s="19" t="s">
        <v>139</v>
      </c>
      <c r="B16" s="14" t="s">
        <v>138</v>
      </c>
      <c r="C16" s="34">
        <v>0</v>
      </c>
      <c r="D16" s="31">
        <v>6.2</v>
      </c>
      <c r="E16" s="34">
        <v>6.2</v>
      </c>
      <c r="F16" s="34">
        <v>0</v>
      </c>
    </row>
    <row r="17" spans="1:6" s="1" customFormat="1" ht="84.75" customHeight="1">
      <c r="A17" s="19" t="s">
        <v>141</v>
      </c>
      <c r="B17" s="14" t="s">
        <v>140</v>
      </c>
      <c r="C17" s="34">
        <v>0</v>
      </c>
      <c r="D17" s="31">
        <v>13</v>
      </c>
      <c r="E17" s="34">
        <v>20</v>
      </c>
      <c r="F17" s="34">
        <v>0</v>
      </c>
    </row>
    <row r="18" spans="1:6" s="1" customFormat="1" ht="31.5">
      <c r="A18" s="19" t="s">
        <v>127</v>
      </c>
      <c r="B18" s="18" t="s">
        <v>117</v>
      </c>
      <c r="C18" s="34">
        <v>130</v>
      </c>
      <c r="D18" s="31">
        <v>86</v>
      </c>
      <c r="E18" s="34">
        <v>130</v>
      </c>
      <c r="F18" s="34">
        <f t="shared" si="0"/>
        <v>100</v>
      </c>
    </row>
    <row r="19" spans="1:6" s="1" customFormat="1" ht="16.5" customHeight="1">
      <c r="A19" s="20" t="s">
        <v>47</v>
      </c>
      <c r="B19" s="22" t="s">
        <v>49</v>
      </c>
      <c r="C19" s="33">
        <f>C20+C26</f>
        <v>10078.1</v>
      </c>
      <c r="D19" s="33">
        <f>D20+D26</f>
        <v>9912.699999999999</v>
      </c>
      <c r="E19" s="33">
        <f>E20+E26</f>
        <v>10098.1</v>
      </c>
      <c r="F19" s="33">
        <f>F20+F26</f>
        <v>522.2222222222222</v>
      </c>
    </row>
    <row r="20" spans="1:6" s="1" customFormat="1" ht="36" customHeight="1">
      <c r="A20" s="13" t="s">
        <v>48</v>
      </c>
      <c r="B20" s="14" t="s">
        <v>50</v>
      </c>
      <c r="C20" s="34">
        <f>C21+C23</f>
        <v>10069.1</v>
      </c>
      <c r="D20" s="34">
        <f>D21+D23</f>
        <v>9883.699999999999</v>
      </c>
      <c r="E20" s="34">
        <f>E21+E23</f>
        <v>10069.1</v>
      </c>
      <c r="F20" s="34">
        <f>F21+F23</f>
        <v>200</v>
      </c>
    </row>
    <row r="21" spans="1:6" s="1" customFormat="1" ht="36" customHeight="1">
      <c r="A21" s="13" t="s">
        <v>111</v>
      </c>
      <c r="B21" s="14" t="s">
        <v>128</v>
      </c>
      <c r="C21" s="34">
        <f>SUM(C22:C22)</f>
        <v>9575.4</v>
      </c>
      <c r="D21" s="34">
        <f>SUM(D22:D22)</f>
        <v>9575.4</v>
      </c>
      <c r="E21" s="34">
        <f>SUM(E22:E22)</f>
        <v>9575.4</v>
      </c>
      <c r="F21" s="34">
        <f t="shared" si="0"/>
        <v>100</v>
      </c>
    </row>
    <row r="22" spans="1:6" s="1" customFormat="1" ht="34.5" customHeight="1">
      <c r="A22" s="13" t="s">
        <v>112</v>
      </c>
      <c r="B22" s="14" t="s">
        <v>129</v>
      </c>
      <c r="C22" s="34">
        <v>9575.4</v>
      </c>
      <c r="D22" s="34">
        <v>9575.4</v>
      </c>
      <c r="E22" s="34">
        <v>9575.4</v>
      </c>
      <c r="F22" s="34">
        <f t="shared" si="0"/>
        <v>100</v>
      </c>
    </row>
    <row r="23" spans="1:6" s="1" customFormat="1" ht="38.25" customHeight="1">
      <c r="A23" s="13" t="s">
        <v>114</v>
      </c>
      <c r="B23" s="14" t="s">
        <v>113</v>
      </c>
      <c r="C23" s="34">
        <f>SUM(C24:C25)</f>
        <v>493.70000000000005</v>
      </c>
      <c r="D23" s="34">
        <f>SUM(D24:D25)</f>
        <v>308.3</v>
      </c>
      <c r="E23" s="34">
        <f>SUM(E24:E25)</f>
        <v>493.70000000000005</v>
      </c>
      <c r="F23" s="34">
        <f t="shared" si="0"/>
        <v>100</v>
      </c>
    </row>
    <row r="24" spans="1:6" s="1" customFormat="1" ht="49.5" customHeight="1">
      <c r="A24" s="21" t="s">
        <v>115</v>
      </c>
      <c r="B24" s="14" t="s">
        <v>130</v>
      </c>
      <c r="C24" s="34">
        <v>7.6</v>
      </c>
      <c r="D24" s="34">
        <v>7.6</v>
      </c>
      <c r="E24" s="34">
        <f>C24</f>
        <v>7.6</v>
      </c>
      <c r="F24" s="34">
        <f>E24/C24%</f>
        <v>100</v>
      </c>
    </row>
    <row r="25" spans="1:6" s="1" customFormat="1" ht="55.5" customHeight="1">
      <c r="A25" s="21" t="s">
        <v>116</v>
      </c>
      <c r="B25" s="14" t="s">
        <v>131</v>
      </c>
      <c r="C25" s="34">
        <v>486.1</v>
      </c>
      <c r="D25" s="34">
        <v>300.7</v>
      </c>
      <c r="E25" s="34">
        <f>C25</f>
        <v>486.1</v>
      </c>
      <c r="F25" s="34">
        <f>E25/C25%</f>
        <v>99.99999999999999</v>
      </c>
    </row>
    <row r="26" spans="1:6" s="1" customFormat="1" ht="35.25" customHeight="1">
      <c r="A26" s="21" t="s">
        <v>73</v>
      </c>
      <c r="B26" s="38" t="s">
        <v>132</v>
      </c>
      <c r="C26" s="34">
        <f>C27</f>
        <v>9</v>
      </c>
      <c r="D26" s="34">
        <f>D27</f>
        <v>29</v>
      </c>
      <c r="E26" s="34">
        <f>E27</f>
        <v>29</v>
      </c>
      <c r="F26" s="34">
        <f>E26/C26%</f>
        <v>322.22222222222223</v>
      </c>
    </row>
    <row r="27" spans="1:6" s="1" customFormat="1" ht="36" customHeight="1">
      <c r="A27" s="37" t="s">
        <v>73</v>
      </c>
      <c r="B27" s="38" t="s">
        <v>133</v>
      </c>
      <c r="C27" s="34">
        <v>9</v>
      </c>
      <c r="D27" s="34">
        <v>29</v>
      </c>
      <c r="E27" s="34">
        <v>29</v>
      </c>
      <c r="F27" s="34">
        <f>E27/C27%</f>
        <v>322.22222222222223</v>
      </c>
    </row>
    <row r="28" spans="1:6" s="1" customFormat="1" ht="42" customHeight="1">
      <c r="A28" s="82" t="s">
        <v>122</v>
      </c>
      <c r="B28" s="83"/>
      <c r="C28" s="83"/>
      <c r="D28" s="83"/>
      <c r="E28" s="83"/>
      <c r="F28" s="84"/>
    </row>
    <row r="29" spans="1:6" s="1" customFormat="1" ht="171.75" customHeight="1">
      <c r="A29" s="5" t="s">
        <v>0</v>
      </c>
      <c r="B29" s="5" t="s">
        <v>118</v>
      </c>
      <c r="C29" s="5" t="s">
        <v>137</v>
      </c>
      <c r="D29" s="5" t="s">
        <v>136</v>
      </c>
      <c r="E29" s="5" t="s">
        <v>119</v>
      </c>
      <c r="F29" s="3" t="s">
        <v>120</v>
      </c>
    </row>
    <row r="30" spans="1:6" s="1" customFormat="1" ht="12">
      <c r="A30" s="7" t="s">
        <v>1</v>
      </c>
      <c r="B30" s="7">
        <v>2</v>
      </c>
      <c r="C30" s="5">
        <v>3</v>
      </c>
      <c r="D30" s="5">
        <v>4</v>
      </c>
      <c r="E30" s="5">
        <v>5</v>
      </c>
      <c r="F30" s="58">
        <v>6</v>
      </c>
    </row>
    <row r="31" spans="1:6" s="1" customFormat="1" ht="15.75" customHeight="1">
      <c r="A31" s="24" t="s">
        <v>72</v>
      </c>
      <c r="B31" s="23" t="s">
        <v>2</v>
      </c>
      <c r="C31" s="28">
        <f>C32+C38+C40+C44+C47+C50+C52+C55+C58+C60</f>
        <v>48773.1</v>
      </c>
      <c r="D31" s="28">
        <f>D32+D38+D40+D44+D47+D50+D52+D55+D58+D60</f>
        <v>32206.7</v>
      </c>
      <c r="E31" s="28">
        <f>E32+E38+E40+E44+E47+E50+E52+E55+E58+E60</f>
        <v>49158.6</v>
      </c>
      <c r="F31" s="59">
        <f>E31/C31*100</f>
        <v>100.7903947052781</v>
      </c>
    </row>
    <row r="32" spans="1:6" s="1" customFormat="1" ht="19.5" customHeight="1">
      <c r="A32" s="25" t="s">
        <v>56</v>
      </c>
      <c r="B32" s="46" t="s">
        <v>19</v>
      </c>
      <c r="C32" s="28">
        <f>SUM(C33:C37)</f>
        <v>14545.2</v>
      </c>
      <c r="D32" s="28">
        <f>SUM(D33:D37)</f>
        <v>9719.2</v>
      </c>
      <c r="E32" s="28">
        <f>SUM(E33:E37)</f>
        <v>14510.2</v>
      </c>
      <c r="F32" s="59">
        <f aca="true" t="shared" si="1" ref="F32:F61">E32/C32*100</f>
        <v>99.7593707889888</v>
      </c>
    </row>
    <row r="33" spans="1:6" s="1" customFormat="1" ht="33.75" customHeight="1">
      <c r="A33" s="26" t="s">
        <v>28</v>
      </c>
      <c r="B33" s="5" t="s">
        <v>5</v>
      </c>
      <c r="C33" s="30">
        <v>835.1</v>
      </c>
      <c r="D33" s="60">
        <v>547.1</v>
      </c>
      <c r="E33" s="31">
        <v>835.1</v>
      </c>
      <c r="F33" s="61">
        <f t="shared" si="1"/>
        <v>100</v>
      </c>
    </row>
    <row r="34" spans="1:6" s="1" customFormat="1" ht="54.75" customHeight="1">
      <c r="A34" s="27" t="s">
        <v>39</v>
      </c>
      <c r="B34" s="6" t="s">
        <v>6</v>
      </c>
      <c r="C34" s="30">
        <v>7080.1</v>
      </c>
      <c r="D34" s="60">
        <v>4444.7</v>
      </c>
      <c r="E34" s="31">
        <v>7080.1</v>
      </c>
      <c r="F34" s="61">
        <f t="shared" si="1"/>
        <v>100</v>
      </c>
    </row>
    <row r="35" spans="1:6" s="1" customFormat="1" ht="65.25" customHeight="1">
      <c r="A35" s="21" t="s">
        <v>57</v>
      </c>
      <c r="B35" s="6" t="s">
        <v>40</v>
      </c>
      <c r="C35" s="32">
        <v>78</v>
      </c>
      <c r="D35" s="60">
        <v>78</v>
      </c>
      <c r="E35" s="31">
        <f>C35</f>
        <v>78</v>
      </c>
      <c r="F35" s="61">
        <f t="shared" si="1"/>
        <v>100</v>
      </c>
    </row>
    <row r="36" spans="1:6" s="1" customFormat="1" ht="17.25" customHeight="1">
      <c r="A36" s="21" t="s">
        <v>29</v>
      </c>
      <c r="B36" s="5" t="s">
        <v>7</v>
      </c>
      <c r="C36" s="32">
        <v>100</v>
      </c>
      <c r="D36" s="60">
        <v>0</v>
      </c>
      <c r="E36" s="31">
        <v>0</v>
      </c>
      <c r="F36" s="61">
        <f t="shared" si="1"/>
        <v>0</v>
      </c>
    </row>
    <row r="37" spans="1:6" s="1" customFormat="1" ht="19.5" customHeight="1">
      <c r="A37" s="21" t="s">
        <v>30</v>
      </c>
      <c r="B37" s="5" t="s">
        <v>8</v>
      </c>
      <c r="C37" s="32">
        <v>6452</v>
      </c>
      <c r="D37" s="60">
        <v>4649.4</v>
      </c>
      <c r="E37" s="31">
        <v>6517</v>
      </c>
      <c r="F37" s="61">
        <f t="shared" si="1"/>
        <v>101.00743955362678</v>
      </c>
    </row>
    <row r="38" spans="1:6" s="1" customFormat="1" ht="15" customHeight="1">
      <c r="A38" s="25" t="s">
        <v>58</v>
      </c>
      <c r="B38" s="46" t="s">
        <v>20</v>
      </c>
      <c r="C38" s="28">
        <f>C39</f>
        <v>486.1</v>
      </c>
      <c r="D38" s="62">
        <v>300.7</v>
      </c>
      <c r="E38" s="29">
        <f>C38</f>
        <v>486.1</v>
      </c>
      <c r="F38" s="59">
        <f t="shared" si="1"/>
        <v>100</v>
      </c>
    </row>
    <row r="39" spans="1:6" s="1" customFormat="1" ht="21" customHeight="1">
      <c r="A39" s="21" t="s">
        <v>31</v>
      </c>
      <c r="B39" s="5" t="s">
        <v>9</v>
      </c>
      <c r="C39" s="32">
        <v>486.1</v>
      </c>
      <c r="D39" s="60">
        <v>300.7</v>
      </c>
      <c r="E39" s="31">
        <f>C39</f>
        <v>486.1</v>
      </c>
      <c r="F39" s="61">
        <f t="shared" si="1"/>
        <v>100</v>
      </c>
    </row>
    <row r="40" spans="1:6" s="1" customFormat="1" ht="22.5" customHeight="1">
      <c r="A40" s="25" t="s">
        <v>59</v>
      </c>
      <c r="B40" s="46" t="s">
        <v>21</v>
      </c>
      <c r="C40" s="28">
        <f>SUM(C41:C43)</f>
        <v>90</v>
      </c>
      <c r="D40" s="28">
        <f>SUM(D41:D43)</f>
        <v>37.3</v>
      </c>
      <c r="E40" s="28">
        <f>SUM(E41:E43)</f>
        <v>90</v>
      </c>
      <c r="F40" s="59">
        <f t="shared" si="1"/>
        <v>100</v>
      </c>
    </row>
    <row r="41" spans="1:6" s="1" customFormat="1" ht="50.25" customHeight="1">
      <c r="A41" s="26" t="s">
        <v>32</v>
      </c>
      <c r="B41" s="6" t="s">
        <v>142</v>
      </c>
      <c r="C41" s="30">
        <v>37.3</v>
      </c>
      <c r="D41" s="32">
        <v>37.3</v>
      </c>
      <c r="E41" s="32">
        <v>37.3</v>
      </c>
      <c r="F41" s="61">
        <f t="shared" si="1"/>
        <v>100</v>
      </c>
    </row>
    <row r="42" spans="1:6" s="1" customFormat="1" ht="19.5" customHeight="1">
      <c r="A42" s="26" t="s">
        <v>143</v>
      </c>
      <c r="B42" s="6" t="s">
        <v>74</v>
      </c>
      <c r="C42" s="30">
        <v>12.7</v>
      </c>
      <c r="D42" s="60">
        <v>0</v>
      </c>
      <c r="E42" s="31">
        <v>12.7</v>
      </c>
      <c r="F42" s="61">
        <f t="shared" si="1"/>
        <v>100</v>
      </c>
    </row>
    <row r="43" spans="1:6" s="1" customFormat="1" ht="34.5" customHeight="1">
      <c r="A43" s="21" t="s">
        <v>33</v>
      </c>
      <c r="B43" s="5" t="s">
        <v>10</v>
      </c>
      <c r="C43" s="32">
        <v>40</v>
      </c>
      <c r="D43" s="31">
        <v>0</v>
      </c>
      <c r="E43" s="31">
        <v>40</v>
      </c>
      <c r="F43" s="61">
        <f t="shared" si="1"/>
        <v>100</v>
      </c>
    </row>
    <row r="44" spans="1:6" s="1" customFormat="1" ht="21" customHeight="1">
      <c r="A44" s="25" t="s">
        <v>60</v>
      </c>
      <c r="B44" s="46" t="s">
        <v>22</v>
      </c>
      <c r="C44" s="28">
        <f>SUM(C45:C46)</f>
        <v>10644.8</v>
      </c>
      <c r="D44" s="28">
        <f>SUM(D45:D46)</f>
        <v>6826</v>
      </c>
      <c r="E44" s="28">
        <f>SUM(E45:E46)</f>
        <v>10853.3</v>
      </c>
      <c r="F44" s="59">
        <f t="shared" si="1"/>
        <v>101.95870284082369</v>
      </c>
    </row>
    <row r="45" spans="1:6" s="1" customFormat="1" ht="18" customHeight="1">
      <c r="A45" s="21" t="s">
        <v>61</v>
      </c>
      <c r="B45" s="5" t="s">
        <v>11</v>
      </c>
      <c r="C45" s="32">
        <v>10584.8</v>
      </c>
      <c r="D45" s="60">
        <v>6826</v>
      </c>
      <c r="E45" s="31">
        <v>10793.3</v>
      </c>
      <c r="F45" s="61">
        <f t="shared" si="1"/>
        <v>101.96980575920188</v>
      </c>
    </row>
    <row r="46" spans="1:6" s="1" customFormat="1" ht="21" customHeight="1">
      <c r="A46" s="21" t="s">
        <v>62</v>
      </c>
      <c r="B46" s="5" t="s">
        <v>12</v>
      </c>
      <c r="C46" s="32">
        <v>60</v>
      </c>
      <c r="D46" s="31">
        <v>0</v>
      </c>
      <c r="E46" s="31">
        <v>60</v>
      </c>
      <c r="F46" s="61">
        <f t="shared" si="1"/>
        <v>100</v>
      </c>
    </row>
    <row r="47" spans="1:6" s="1" customFormat="1" ht="19.5" customHeight="1">
      <c r="A47" s="25" t="s">
        <v>63</v>
      </c>
      <c r="B47" s="46" t="s">
        <v>23</v>
      </c>
      <c r="C47" s="28">
        <f>SUM(C48:C49)</f>
        <v>5425</v>
      </c>
      <c r="D47" s="28">
        <f>SUM(D48:D49)</f>
        <v>4144.8</v>
      </c>
      <c r="E47" s="28">
        <f>SUM(E48:E49)</f>
        <v>5771.5</v>
      </c>
      <c r="F47" s="59">
        <f t="shared" si="1"/>
        <v>106.38709677419355</v>
      </c>
    </row>
    <row r="48" spans="1:6" s="1" customFormat="1" ht="17.25" customHeight="1">
      <c r="A48" s="21" t="s">
        <v>34</v>
      </c>
      <c r="B48" s="5" t="s">
        <v>13</v>
      </c>
      <c r="C48" s="32">
        <v>3463.9</v>
      </c>
      <c r="D48" s="60">
        <v>2739.3</v>
      </c>
      <c r="E48" s="31">
        <v>3478.4</v>
      </c>
      <c r="F48" s="61">
        <f t="shared" si="1"/>
        <v>100.41860330840959</v>
      </c>
    </row>
    <row r="49" spans="1:6" s="1" customFormat="1" ht="15" customHeight="1">
      <c r="A49" s="21" t="s">
        <v>64</v>
      </c>
      <c r="B49" s="5" t="s">
        <v>14</v>
      </c>
      <c r="C49" s="32">
        <v>1961.1</v>
      </c>
      <c r="D49" s="60">
        <v>1405.5</v>
      </c>
      <c r="E49" s="31">
        <v>2293.1</v>
      </c>
      <c r="F49" s="61">
        <f t="shared" si="1"/>
        <v>116.92927438682372</v>
      </c>
    </row>
    <row r="50" spans="1:6" s="1" customFormat="1" ht="19.5" customHeight="1">
      <c r="A50" s="25" t="s">
        <v>65</v>
      </c>
      <c r="B50" s="46" t="s">
        <v>24</v>
      </c>
      <c r="C50" s="28">
        <f>C51</f>
        <v>10</v>
      </c>
      <c r="D50" s="28">
        <f>D51</f>
        <v>0</v>
      </c>
      <c r="E50" s="28">
        <f>E51</f>
        <v>10</v>
      </c>
      <c r="F50" s="59">
        <f t="shared" si="1"/>
        <v>100</v>
      </c>
    </row>
    <row r="51" spans="1:6" s="1" customFormat="1" ht="17.25" customHeight="1">
      <c r="A51" s="21" t="s">
        <v>35</v>
      </c>
      <c r="B51" s="5" t="s">
        <v>15</v>
      </c>
      <c r="C51" s="32">
        <v>10</v>
      </c>
      <c r="D51" s="60">
        <v>0</v>
      </c>
      <c r="E51" s="31">
        <f>C51</f>
        <v>10</v>
      </c>
      <c r="F51" s="61">
        <f t="shared" si="1"/>
        <v>100</v>
      </c>
    </row>
    <row r="52" spans="1:6" s="1" customFormat="1" ht="17.25" customHeight="1">
      <c r="A52" s="25" t="s">
        <v>66</v>
      </c>
      <c r="B52" s="46" t="s">
        <v>25</v>
      </c>
      <c r="C52" s="28">
        <f>C53+C54</f>
        <v>17212</v>
      </c>
      <c r="D52" s="28">
        <f>D53+D54</f>
        <v>11006.4</v>
      </c>
      <c r="E52" s="28">
        <f>E53+E54</f>
        <v>17114.5</v>
      </c>
      <c r="F52" s="59">
        <f t="shared" si="1"/>
        <v>99.43353474320242</v>
      </c>
    </row>
    <row r="53" spans="1:6" s="1" customFormat="1" ht="17.25" customHeight="1">
      <c r="A53" s="21" t="s">
        <v>67</v>
      </c>
      <c r="B53" s="5" t="s">
        <v>16</v>
      </c>
      <c r="C53" s="32">
        <v>17060</v>
      </c>
      <c r="D53" s="31">
        <v>10854.9</v>
      </c>
      <c r="E53" s="31">
        <v>16963</v>
      </c>
      <c r="F53" s="61">
        <f t="shared" si="1"/>
        <v>99.4314185228605</v>
      </c>
    </row>
    <row r="54" spans="1:6" s="1" customFormat="1" ht="17.25" customHeight="1">
      <c r="A54" s="21" t="s">
        <v>144</v>
      </c>
      <c r="B54" s="6" t="s">
        <v>145</v>
      </c>
      <c r="C54" s="32">
        <v>152</v>
      </c>
      <c r="D54" s="31">
        <v>151.5</v>
      </c>
      <c r="E54" s="31">
        <v>151.5</v>
      </c>
      <c r="F54" s="61">
        <f t="shared" si="1"/>
        <v>99.67105263157895</v>
      </c>
    </row>
    <row r="55" spans="1:6" s="1" customFormat="1" ht="15.75" customHeight="1">
      <c r="A55" s="25" t="s">
        <v>68</v>
      </c>
      <c r="B55" s="46" t="s">
        <v>26</v>
      </c>
      <c r="C55" s="28">
        <f>SUM(C56:C57)</f>
        <v>170</v>
      </c>
      <c r="D55" s="28">
        <f>SUM(D56:D57)</f>
        <v>110</v>
      </c>
      <c r="E55" s="28">
        <f>SUM(E56:E57)</f>
        <v>170</v>
      </c>
      <c r="F55" s="59">
        <f t="shared" si="1"/>
        <v>100</v>
      </c>
    </row>
    <row r="56" spans="1:6" s="1" customFormat="1" ht="18" customHeight="1">
      <c r="A56" s="21" t="s">
        <v>41</v>
      </c>
      <c r="B56" s="6" t="s">
        <v>42</v>
      </c>
      <c r="C56" s="32">
        <v>120</v>
      </c>
      <c r="D56" s="60">
        <v>80</v>
      </c>
      <c r="E56" s="31">
        <f>C56</f>
        <v>120</v>
      </c>
      <c r="F56" s="61">
        <f t="shared" si="1"/>
        <v>100</v>
      </c>
    </row>
    <row r="57" spans="1:6" s="1" customFormat="1" ht="21" customHeight="1">
      <c r="A57" s="21" t="s">
        <v>36</v>
      </c>
      <c r="B57" s="5" t="s">
        <v>17</v>
      </c>
      <c r="C57" s="32">
        <v>50</v>
      </c>
      <c r="D57" s="60">
        <v>30</v>
      </c>
      <c r="E57" s="31">
        <f>C57</f>
        <v>50</v>
      </c>
      <c r="F57" s="61">
        <f t="shared" si="1"/>
        <v>100</v>
      </c>
    </row>
    <row r="58" spans="1:6" s="1" customFormat="1" ht="15.75" customHeight="1">
      <c r="A58" s="25" t="s">
        <v>69</v>
      </c>
      <c r="B58" s="46" t="s">
        <v>27</v>
      </c>
      <c r="C58" s="28">
        <f>C59</f>
        <v>150</v>
      </c>
      <c r="D58" s="28">
        <f>D59</f>
        <v>62.3</v>
      </c>
      <c r="E58" s="29">
        <f>C58</f>
        <v>150</v>
      </c>
      <c r="F58" s="59">
        <f t="shared" si="1"/>
        <v>100</v>
      </c>
    </row>
    <row r="59" spans="1:6" s="1" customFormat="1" ht="19.5" customHeight="1">
      <c r="A59" s="21" t="s">
        <v>37</v>
      </c>
      <c r="B59" s="5" t="s">
        <v>18</v>
      </c>
      <c r="C59" s="32">
        <v>150</v>
      </c>
      <c r="D59" s="60">
        <v>62.3</v>
      </c>
      <c r="E59" s="31">
        <f>C59</f>
        <v>150</v>
      </c>
      <c r="F59" s="61">
        <f t="shared" si="1"/>
        <v>100</v>
      </c>
    </row>
    <row r="60" spans="1:6" ht="31.5">
      <c r="A60" s="39" t="s">
        <v>75</v>
      </c>
      <c r="B60" s="42" t="s">
        <v>77</v>
      </c>
      <c r="C60" s="44">
        <v>40</v>
      </c>
      <c r="D60" s="70">
        <v>0</v>
      </c>
      <c r="E60" s="71">
        <v>3</v>
      </c>
      <c r="F60" s="63">
        <f t="shared" si="1"/>
        <v>7.5</v>
      </c>
    </row>
    <row r="61" spans="1:6" ht="17.25" customHeight="1">
      <c r="A61" s="40" t="s">
        <v>76</v>
      </c>
      <c r="B61" s="43" t="s">
        <v>78</v>
      </c>
      <c r="C61" s="45">
        <v>40</v>
      </c>
      <c r="D61" s="72">
        <v>0</v>
      </c>
      <c r="E61" s="73">
        <v>3</v>
      </c>
      <c r="F61" s="64">
        <f t="shared" si="1"/>
        <v>7.5</v>
      </c>
    </row>
    <row r="62" spans="1:6" ht="39.75" customHeight="1">
      <c r="A62" s="81" t="s">
        <v>85</v>
      </c>
      <c r="B62" s="81"/>
      <c r="C62" s="81"/>
      <c r="D62" s="81"/>
      <c r="E62" s="81"/>
      <c r="F62" s="81"/>
    </row>
    <row r="63" spans="1:6" ht="170.25" customHeight="1">
      <c r="A63" s="5" t="s">
        <v>0</v>
      </c>
      <c r="B63" s="5" t="s">
        <v>118</v>
      </c>
      <c r="C63" s="5" t="s">
        <v>137</v>
      </c>
      <c r="D63" s="5" t="s">
        <v>136</v>
      </c>
      <c r="E63" s="5" t="s">
        <v>119</v>
      </c>
      <c r="F63" s="3" t="s">
        <v>120</v>
      </c>
    </row>
    <row r="64" spans="1:6" ht="17.25" customHeight="1">
      <c r="A64" s="7" t="s">
        <v>1</v>
      </c>
      <c r="B64" s="7">
        <v>2</v>
      </c>
      <c r="C64" s="5">
        <v>3</v>
      </c>
      <c r="D64" s="5">
        <v>4</v>
      </c>
      <c r="E64" s="5">
        <v>5</v>
      </c>
      <c r="F64" s="58">
        <v>6</v>
      </c>
    </row>
    <row r="65" spans="1:6" ht="17.25" customHeight="1">
      <c r="A65" s="74" t="s">
        <v>134</v>
      </c>
      <c r="B65" s="7"/>
      <c r="C65" s="75">
        <f>C66+C72</f>
        <v>-295.70000000000437</v>
      </c>
      <c r="D65" s="75">
        <f>D66+D72</f>
        <v>-2272.7000000000007</v>
      </c>
      <c r="E65" s="75">
        <f>E66+E72</f>
        <v>-295.70000000000437</v>
      </c>
      <c r="F65" s="86" t="s">
        <v>2</v>
      </c>
    </row>
    <row r="66" spans="1:6" ht="36" customHeight="1">
      <c r="A66" s="51" t="s">
        <v>135</v>
      </c>
      <c r="B66" s="65" t="s">
        <v>95</v>
      </c>
      <c r="C66" s="55">
        <f>C67</f>
        <v>-1000</v>
      </c>
      <c r="D66" s="55">
        <f>D67</f>
        <v>0</v>
      </c>
      <c r="E66" s="55">
        <f>E67</f>
        <v>-1000</v>
      </c>
      <c r="F66" s="86" t="s">
        <v>2</v>
      </c>
    </row>
    <row r="67" spans="1:6" ht="36.75" customHeight="1">
      <c r="A67" s="52" t="s">
        <v>86</v>
      </c>
      <c r="B67" s="54" t="s">
        <v>96</v>
      </c>
      <c r="C67" s="55">
        <f>C68-C70</f>
        <v>-1000</v>
      </c>
      <c r="D67" s="55">
        <v>0</v>
      </c>
      <c r="E67" s="55">
        <f>E68-E70</f>
        <v>-1000</v>
      </c>
      <c r="F67" s="86" t="s">
        <v>2</v>
      </c>
    </row>
    <row r="68" spans="1:6" ht="48.75" customHeight="1">
      <c r="A68" s="52" t="s">
        <v>87</v>
      </c>
      <c r="B68" s="54" t="s">
        <v>97</v>
      </c>
      <c r="C68" s="55">
        <f>C69</f>
        <v>1500</v>
      </c>
      <c r="D68" s="56">
        <v>0</v>
      </c>
      <c r="E68" s="55">
        <f>E69</f>
        <v>1500</v>
      </c>
      <c r="F68" s="86" t="s">
        <v>2</v>
      </c>
    </row>
    <row r="69" spans="1:6" ht="51" customHeight="1">
      <c r="A69" s="52" t="s">
        <v>88</v>
      </c>
      <c r="B69" s="54" t="s">
        <v>98</v>
      </c>
      <c r="C69" s="55">
        <v>1500</v>
      </c>
      <c r="D69" s="56">
        <v>0</v>
      </c>
      <c r="E69" s="55">
        <v>1500</v>
      </c>
      <c r="F69" s="86" t="s">
        <v>2</v>
      </c>
    </row>
    <row r="70" spans="1:6" ht="51" customHeight="1">
      <c r="A70" s="52" t="s">
        <v>146</v>
      </c>
      <c r="B70" s="85" t="s">
        <v>148</v>
      </c>
      <c r="C70" s="55">
        <v>2500</v>
      </c>
      <c r="D70" s="56">
        <v>0</v>
      </c>
      <c r="E70" s="55">
        <v>2500</v>
      </c>
      <c r="F70" s="86" t="s">
        <v>2</v>
      </c>
    </row>
    <row r="71" spans="1:6" ht="51" customHeight="1">
      <c r="A71" s="52" t="s">
        <v>147</v>
      </c>
      <c r="B71" s="85" t="s">
        <v>149</v>
      </c>
      <c r="C71" s="55">
        <v>2500</v>
      </c>
      <c r="D71" s="56">
        <v>0</v>
      </c>
      <c r="E71" s="55">
        <v>2500</v>
      </c>
      <c r="F71" s="86" t="s">
        <v>2</v>
      </c>
    </row>
    <row r="72" spans="1:6" ht="38.25" customHeight="1">
      <c r="A72" s="51" t="s">
        <v>89</v>
      </c>
      <c r="B72" s="65" t="s">
        <v>99</v>
      </c>
      <c r="C72" s="55">
        <f>C77-C73</f>
        <v>704.2999999999956</v>
      </c>
      <c r="D72" s="55">
        <f>D77-D73</f>
        <v>-2272.7000000000007</v>
      </c>
      <c r="E72" s="55">
        <f>E77-E73</f>
        <v>704.2999999999956</v>
      </c>
      <c r="F72" s="86" t="s">
        <v>2</v>
      </c>
    </row>
    <row r="73" spans="1:6" ht="18.75" customHeight="1">
      <c r="A73" s="53" t="s">
        <v>90</v>
      </c>
      <c r="B73" s="66" t="s">
        <v>100</v>
      </c>
      <c r="C73" s="57">
        <v>50568.8</v>
      </c>
      <c r="D73" s="56">
        <v>34716.5</v>
      </c>
      <c r="E73" s="57">
        <v>51191.4</v>
      </c>
      <c r="F73" s="86" t="s">
        <v>2</v>
      </c>
    </row>
    <row r="74" spans="1:6" ht="19.5" customHeight="1">
      <c r="A74" s="51" t="s">
        <v>91</v>
      </c>
      <c r="B74" s="65" t="s">
        <v>101</v>
      </c>
      <c r="C74" s="57">
        <f>C75</f>
        <v>50568.8</v>
      </c>
      <c r="D74" s="56">
        <v>34716.5</v>
      </c>
      <c r="E74" s="57">
        <v>51191.4</v>
      </c>
      <c r="F74" s="86" t="s">
        <v>2</v>
      </c>
    </row>
    <row r="75" spans="1:6" ht="24" customHeight="1">
      <c r="A75" s="51" t="s">
        <v>108</v>
      </c>
      <c r="B75" s="65" t="s">
        <v>102</v>
      </c>
      <c r="C75" s="57">
        <v>50568.8</v>
      </c>
      <c r="D75" s="56">
        <v>34716.5</v>
      </c>
      <c r="E75" s="57">
        <v>51191.4</v>
      </c>
      <c r="F75" s="86" t="s">
        <v>2</v>
      </c>
    </row>
    <row r="76" spans="1:6" ht="38.25" customHeight="1">
      <c r="A76" s="51" t="s">
        <v>109</v>
      </c>
      <c r="B76" s="65" t="s">
        <v>103</v>
      </c>
      <c r="C76" s="57">
        <v>50568.8</v>
      </c>
      <c r="D76" s="56">
        <v>34716.5</v>
      </c>
      <c r="E76" s="57">
        <v>51191.4</v>
      </c>
      <c r="F76" s="86" t="s">
        <v>2</v>
      </c>
    </row>
    <row r="77" spans="1:6" ht="17.25" customHeight="1">
      <c r="A77" s="51" t="s">
        <v>92</v>
      </c>
      <c r="B77" s="65" t="s">
        <v>104</v>
      </c>
      <c r="C77" s="55">
        <f>C78</f>
        <v>51273.1</v>
      </c>
      <c r="D77" s="56">
        <f>D78</f>
        <v>32443.8</v>
      </c>
      <c r="E77" s="55">
        <v>51895.7</v>
      </c>
      <c r="F77" s="86" t="s">
        <v>2</v>
      </c>
    </row>
    <row r="78" spans="1:6" ht="17.25" customHeight="1">
      <c r="A78" s="51" t="s">
        <v>93</v>
      </c>
      <c r="B78" s="65" t="s">
        <v>105</v>
      </c>
      <c r="C78" s="55">
        <f>C79</f>
        <v>51273.1</v>
      </c>
      <c r="D78" s="56">
        <f>D79</f>
        <v>32443.8</v>
      </c>
      <c r="E78" s="55">
        <v>51895.7</v>
      </c>
      <c r="F78" s="86" t="s">
        <v>2</v>
      </c>
    </row>
    <row r="79" spans="1:6" ht="17.25" customHeight="1">
      <c r="A79" s="51" t="s">
        <v>110</v>
      </c>
      <c r="B79" s="65" t="s">
        <v>106</v>
      </c>
      <c r="C79" s="55">
        <f>C80</f>
        <v>51273.1</v>
      </c>
      <c r="D79" s="56">
        <f>D80</f>
        <v>32443.8</v>
      </c>
      <c r="E79" s="55">
        <v>51895.7</v>
      </c>
      <c r="F79" s="86" t="s">
        <v>2</v>
      </c>
    </row>
    <row r="80" spans="1:6" ht="36" customHeight="1">
      <c r="A80" s="51" t="s">
        <v>94</v>
      </c>
      <c r="B80" s="65" t="s">
        <v>107</v>
      </c>
      <c r="C80" s="55">
        <v>51273.1</v>
      </c>
      <c r="D80" s="56">
        <v>32443.8</v>
      </c>
      <c r="E80" s="55">
        <v>51895.7</v>
      </c>
      <c r="F80" s="86" t="s">
        <v>2</v>
      </c>
    </row>
    <row r="81" spans="1:6" ht="17.25" customHeight="1">
      <c r="A81" s="41"/>
      <c r="B81" s="47"/>
      <c r="C81" s="48"/>
      <c r="D81" s="48"/>
      <c r="E81" s="49"/>
      <c r="F81" s="50"/>
    </row>
    <row r="82" spans="1:10" ht="15.75">
      <c r="A82" s="76" t="s">
        <v>123</v>
      </c>
      <c r="B82" s="76"/>
      <c r="C82" s="69"/>
      <c r="D82" s="69"/>
      <c r="E82" s="69"/>
      <c r="F82" s="69"/>
      <c r="G82" s="69"/>
      <c r="H82" s="67"/>
      <c r="I82" s="68"/>
      <c r="J82" s="68"/>
    </row>
    <row r="83" spans="1:10" ht="15.75">
      <c r="A83" s="76" t="s">
        <v>124</v>
      </c>
      <c r="B83" s="76"/>
      <c r="C83" s="69"/>
      <c r="D83" s="69"/>
      <c r="E83" s="69"/>
      <c r="F83" s="69"/>
      <c r="G83" s="69"/>
      <c r="H83" s="67"/>
      <c r="I83" s="68"/>
      <c r="J83" s="68"/>
    </row>
    <row r="84" spans="1:10" ht="15.75">
      <c r="A84" s="76" t="s">
        <v>125</v>
      </c>
      <c r="B84" s="76"/>
      <c r="C84" s="69"/>
      <c r="D84" s="69"/>
      <c r="E84" s="69" t="s">
        <v>38</v>
      </c>
      <c r="F84" s="69"/>
      <c r="G84" s="69"/>
      <c r="H84" s="67"/>
      <c r="I84" s="68"/>
      <c r="J84" s="68"/>
    </row>
    <row r="85" spans="1:10" ht="15.75">
      <c r="A85" s="76"/>
      <c r="B85" s="76"/>
      <c r="C85" s="69"/>
      <c r="D85" s="69"/>
      <c r="E85" s="69"/>
      <c r="F85" s="69"/>
      <c r="G85" s="69"/>
      <c r="H85" s="67"/>
      <c r="I85" s="68"/>
      <c r="J85" s="68"/>
    </row>
  </sheetData>
  <sheetProtection/>
  <mergeCells count="8">
    <mergeCell ref="A84:B84"/>
    <mergeCell ref="A85:B85"/>
    <mergeCell ref="A1:F1"/>
    <mergeCell ref="A5:F5"/>
    <mergeCell ref="A62:F62"/>
    <mergeCell ref="A28:F28"/>
    <mergeCell ref="A82:B82"/>
    <mergeCell ref="A83:B83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ADMSov</cp:lastModifiedBy>
  <cp:lastPrinted>2020-10-21T06:35:28Z</cp:lastPrinted>
  <dcterms:created xsi:type="dcterms:W3CDTF">2012-04-25T14:13:23Z</dcterms:created>
  <dcterms:modified xsi:type="dcterms:W3CDTF">2020-10-21T06:39:51Z</dcterms:modified>
  <cp:category/>
  <cp:version/>
  <cp:contentType/>
  <cp:contentStatus/>
</cp:coreProperties>
</file>