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2'!$A$14:$U$95</definedName>
    <definedName name="_xlnm.Print_Titles" localSheetId="0">'готовый 1 и 2'!$11:$13</definedName>
  </definedNames>
  <calcPr calcId="125725"/>
</workbook>
</file>

<file path=xl/calcChain.xml><?xml version="1.0" encoding="utf-8"?>
<calcChain xmlns="http://schemas.openxmlformats.org/spreadsheetml/2006/main">
  <c r="N41" i="1"/>
  <c r="M64"/>
  <c r="N64"/>
  <c r="O64"/>
  <c r="P64"/>
  <c r="Q64"/>
  <c r="M70"/>
  <c r="M69" s="1"/>
  <c r="N70"/>
  <c r="N69" s="1"/>
  <c r="O70"/>
  <c r="O69" s="1"/>
  <c r="P70"/>
  <c r="P69" s="1"/>
  <c r="Q70"/>
  <c r="Q69" s="1"/>
  <c r="L70"/>
  <c r="L69" s="1"/>
  <c r="M67"/>
  <c r="M66" s="1"/>
  <c r="N67"/>
  <c r="N66" s="1"/>
  <c r="O67"/>
  <c r="O66" s="1"/>
  <c r="P67"/>
  <c r="P66" s="1"/>
  <c r="Q67"/>
  <c r="Q66" s="1"/>
  <c r="L67"/>
  <c r="L66" s="1"/>
  <c r="N60"/>
  <c r="M60"/>
  <c r="M61"/>
  <c r="M27"/>
  <c r="N27"/>
  <c r="M49"/>
  <c r="N49"/>
  <c r="O49"/>
  <c r="P49"/>
  <c r="Q49"/>
  <c r="L49"/>
  <c r="O63" l="1"/>
  <c r="Q63"/>
  <c r="M63"/>
  <c r="P63"/>
  <c r="N63"/>
  <c r="N77"/>
  <c r="O77"/>
  <c r="P77"/>
  <c r="Q77"/>
  <c r="M77"/>
  <c r="N36"/>
  <c r="O36"/>
  <c r="P36"/>
  <c r="Q36"/>
  <c r="N25"/>
  <c r="M88"/>
  <c r="M87" s="1"/>
  <c r="N88"/>
  <c r="N87" s="1"/>
  <c r="O88"/>
  <c r="O87" s="1"/>
  <c r="P88"/>
  <c r="P87" s="1"/>
  <c r="Q88"/>
  <c r="Q87" s="1"/>
  <c r="L88"/>
  <c r="L87" s="1"/>
  <c r="L77"/>
  <c r="M16"/>
  <c r="N16"/>
  <c r="O16"/>
  <c r="P16"/>
  <c r="Q16"/>
  <c r="L16"/>
  <c r="M45"/>
  <c r="N45"/>
  <c r="O45"/>
  <c r="P45"/>
  <c r="Q45"/>
  <c r="L45"/>
  <c r="Q44"/>
  <c r="Q43" s="1"/>
  <c r="N44"/>
  <c r="N43" s="1"/>
  <c r="O44"/>
  <c r="O43" s="1"/>
  <c r="P44"/>
  <c r="P43" s="1"/>
  <c r="M44"/>
  <c r="M43" s="1"/>
  <c r="L64"/>
  <c r="L63" s="1"/>
  <c r="L61"/>
  <c r="L60" s="1"/>
  <c r="M54"/>
  <c r="M53" s="1"/>
  <c r="N54"/>
  <c r="N53" s="1"/>
  <c r="O54"/>
  <c r="O53" s="1"/>
  <c r="P54"/>
  <c r="P53" s="1"/>
  <c r="Q54"/>
  <c r="Q53" s="1"/>
  <c r="L54"/>
  <c r="L53" s="1"/>
  <c r="L75"/>
  <c r="L74" s="1"/>
  <c r="L80"/>
  <c r="L79" s="1"/>
  <c r="L83"/>
  <c r="L85"/>
  <c r="L91"/>
  <c r="L90" s="1"/>
  <c r="L82" l="1"/>
  <c r="L73" s="1"/>
  <c r="O29" l="1"/>
  <c r="P29"/>
  <c r="Q29"/>
  <c r="N31"/>
  <c r="O31"/>
  <c r="P31"/>
  <c r="Q31"/>
  <c r="M31"/>
  <c r="L25"/>
  <c r="M29"/>
  <c r="N29"/>
  <c r="L29"/>
  <c r="L27"/>
  <c r="M25"/>
  <c r="O25"/>
  <c r="P25"/>
  <c r="Q25"/>
  <c r="N75"/>
  <c r="N74" s="1"/>
  <c r="L33"/>
  <c r="Q23" l="1"/>
  <c r="Q22" s="1"/>
  <c r="L23"/>
  <c r="L22" s="1"/>
  <c r="P23"/>
  <c r="P22" s="1"/>
  <c r="O23"/>
  <c r="O22" s="1"/>
  <c r="N23"/>
  <c r="N22" s="1"/>
  <c r="M23"/>
  <c r="M22" s="1"/>
  <c r="Q58"/>
  <c r="Q57" s="1"/>
  <c r="Q56" s="1"/>
  <c r="M91"/>
  <c r="M90" s="1"/>
  <c r="N91"/>
  <c r="N90" s="1"/>
  <c r="O91"/>
  <c r="O90" s="1"/>
  <c r="P91"/>
  <c r="P90" s="1"/>
  <c r="Q91"/>
  <c r="Q90" s="1"/>
  <c r="M83"/>
  <c r="N83"/>
  <c r="O83"/>
  <c r="P83"/>
  <c r="Q83"/>
  <c r="M85"/>
  <c r="N85"/>
  <c r="O85"/>
  <c r="P85"/>
  <c r="Q85"/>
  <c r="M80"/>
  <c r="M79" s="1"/>
  <c r="N80"/>
  <c r="N79" s="1"/>
  <c r="O80"/>
  <c r="O79" s="1"/>
  <c r="P80"/>
  <c r="P79" s="1"/>
  <c r="Q80"/>
  <c r="Q79" s="1"/>
  <c r="M75"/>
  <c r="M74" s="1"/>
  <c r="O75"/>
  <c r="O74" s="1"/>
  <c r="P75"/>
  <c r="P74" s="1"/>
  <c r="Q75"/>
  <c r="Q74" s="1"/>
  <c r="M58"/>
  <c r="M57" s="1"/>
  <c r="M56" s="1"/>
  <c r="N58"/>
  <c r="N57" s="1"/>
  <c r="N56" s="1"/>
  <c r="O58"/>
  <c r="O57" s="1"/>
  <c r="O56" s="1"/>
  <c r="P58"/>
  <c r="P57" s="1"/>
  <c r="P56" s="1"/>
  <c r="L58"/>
  <c r="L57" s="1"/>
  <c r="L56" s="1"/>
  <c r="M51"/>
  <c r="M48" s="1"/>
  <c r="M47" s="1"/>
  <c r="N51"/>
  <c r="O51"/>
  <c r="P51"/>
  <c r="Q51"/>
  <c r="L51"/>
  <c r="M39"/>
  <c r="N39"/>
  <c r="O39"/>
  <c r="P39"/>
  <c r="Q39"/>
  <c r="L39"/>
  <c r="M41"/>
  <c r="O41"/>
  <c r="P41"/>
  <c r="Q41"/>
  <c r="L41"/>
  <c r="M36"/>
  <c r="L36"/>
  <c r="M33"/>
  <c r="M32" s="1"/>
  <c r="N33"/>
  <c r="N32" s="1"/>
  <c r="O33"/>
  <c r="O32" s="1"/>
  <c r="P33"/>
  <c r="P32" s="1"/>
  <c r="Q33"/>
  <c r="Q32" s="1"/>
  <c r="L32"/>
  <c r="P15"/>
  <c r="Q15"/>
  <c r="M15"/>
  <c r="N15"/>
  <c r="O15"/>
  <c r="L15"/>
  <c r="L48" l="1"/>
  <c r="L47" s="1"/>
  <c r="P48"/>
  <c r="P47" s="1"/>
  <c r="N48"/>
  <c r="N47" s="1"/>
  <c r="Q48"/>
  <c r="Q47" s="1"/>
  <c r="O48"/>
  <c r="O47" s="1"/>
  <c r="Q82"/>
  <c r="Q73" s="1"/>
  <c r="O82"/>
  <c r="M82"/>
  <c r="L72"/>
  <c r="P82"/>
  <c r="N82"/>
  <c r="L38"/>
  <c r="L35" s="1"/>
  <c r="L14" s="1"/>
  <c r="P38"/>
  <c r="N38"/>
  <c r="Q38"/>
  <c r="O38"/>
  <c r="M38"/>
  <c r="M35" s="1"/>
  <c r="M14" s="1"/>
  <c r="M73" l="1"/>
  <c r="M72" s="1"/>
  <c r="M93" s="1"/>
  <c r="N73"/>
  <c r="N72" s="1"/>
  <c r="Q72"/>
  <c r="P73"/>
  <c r="P72" s="1"/>
  <c r="O73"/>
  <c r="O72" s="1"/>
  <c r="L93"/>
  <c r="O35"/>
  <c r="O14" s="1"/>
  <c r="N35"/>
  <c r="N14" s="1"/>
  <c r="P35"/>
  <c r="P14" s="1"/>
  <c r="Q35"/>
  <c r="Q14" s="1"/>
  <c r="Q93" l="1"/>
  <c r="P93"/>
  <c r="O93"/>
  <c r="N93"/>
</calcChain>
</file>

<file path=xl/sharedStrings.xml><?xml version="1.0" encoding="utf-8"?>
<sst xmlns="http://schemas.openxmlformats.org/spreadsheetml/2006/main" count="619" uniqueCount="163">
  <si>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</si>
  <si>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</si>
  <si>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</si>
  <si>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</si>
  <si>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</si>
  <si>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</si>
  <si>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</si>
  <si>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</si>
  <si>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</si>
  <si>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</si>
  <si>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</si>
  <si>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</si>
  <si>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</si>
  <si>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</si>
  <si>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</si>
  <si>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</si>
  <si>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</si>
  <si>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</si>
  <si>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</si>
  <si>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</si>
  <si>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</si>
  <si>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</si>
  <si>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</si>
  <si>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</si>
  <si>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</si>
  <si>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</si>
  <si>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</si>
  <si>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</si>
  <si>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</si>
  <si>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</si>
  <si>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</si>
  <si>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</si>
  <si>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</si>
  <si>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</si>
  <si>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</si>
  <si>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</si>
  <si>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</si>
  <si>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</si>
  <si>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</si>
  <si>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</si>
  <si>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</si>
  <si>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</si>
  <si>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</si>
  <si>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</si>
  <si>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</si>
  <si>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</si>
  <si>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</si>
  <si>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</si>
  <si>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</si>
  <si>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</si>
  <si>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>11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</si>
  <si>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</si>
  <si>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</si>
  <si>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</si>
  <si>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Единый сельскохозяйственных налог</t>
  </si>
  <si>
    <t>033</t>
  </si>
  <si>
    <t>043</t>
  </si>
  <si>
    <t>992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</si>
  <si>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</si>
  <si>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</t>
  </si>
  <si>
    <t>Субсидии бюджетам бюджетной системы Российской Федерации (межбюджетные субсидии)</t>
  </si>
  <si>
    <t>Прочие субсидии</t>
  </si>
  <si>
    <t>ВСЕГО</t>
  </si>
  <si>
    <t>Администрация Советского сельского поселения Новокубанского района</t>
  </si>
  <si>
    <t>Советское сельское поселение Новокубанского района</t>
  </si>
  <si>
    <t>НАЛОГИ НА ПРИБЫЛЬ, ДОХОДЫ</t>
  </si>
  <si>
    <t>Единый сельскохозяйственный налог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</si>
  <si>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</si>
  <si>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</si>
  <si>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</si>
  <si>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</si>
  <si>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</si>
  <si>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</si>
  <si>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</si>
  <si>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 xml:space="preserve"> Земельный  налог  с   физических
 лиц,    обладающих     земельным
 участком,        расположенным в
 границах сельских поселений
</t>
  </si>
  <si>
    <t>035</t>
  </si>
  <si>
    <t>Дотации бюджетам бюджетной системы Российской Федерации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</si>
  <si>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</si>
  <si>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</si>
  <si>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</si>
  <si>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</si>
  <si>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13</t>
  </si>
  <si>
    <t>995</t>
  </si>
  <si>
    <t>130</t>
  </si>
  <si>
    <t>Прочие доходы от оказания платных услуг (работ)</t>
  </si>
  <si>
    <t>Наименование главного администратора доходов бюджета Советского сельского поселения Новокубанского района</t>
  </si>
  <si>
    <t xml:space="preserve">код главного администратора доходов бюджета поселения </t>
  </si>
  <si>
    <t xml:space="preserve">Федеральная налоговая служба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</si>
  <si>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</si>
  <si>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</si>
  <si>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990</t>
  </si>
  <si>
    <t>Доходы от оказания платных услуг (работ)</t>
  </si>
  <si>
    <t xml:space="preserve">Дотации     на      выравнивание  бюджетной обеспеченности
</t>
  </si>
  <si>
    <t>Субвенции бюджетам бюджетной системы Российской Федерации</t>
  </si>
  <si>
    <t xml:space="preserve">Субвенции  местным  бюджетам  на выполнение          передаваемых полномочий субъектов Российской
 Федерации
</t>
  </si>
  <si>
    <t xml:space="preserve">Прочие безвозмездные поступления в бюджеты сельских поселений
</t>
  </si>
  <si>
    <t xml:space="preserve">Прочие безвозмездные поступления
в бюджеты сельских поселений
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</si>
  <si>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</si>
  <si>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</si>
  <si>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</si>
  <si>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ОКАЗАНИЯ ПЛАТНЫХ УСЛУГ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</si>
  <si>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</si>
  <si>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</si>
  <si>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 xml:space="preserve">Субвенции   бюджетам    сельских  поселений     на      выполнение  передаваемых          полномочий субъектов Российской Федерации
</t>
  </si>
  <si>
    <t>Показатели прогноза доходов бюджета Советского сельского поселения Новокубанского района на 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</si>
  <si>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</si>
  <si>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</si>
  <si>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</si>
  <si>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</si>
  <si>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</si>
  <si>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</si>
  <si>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</si>
  <si>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</si>
  <si>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Показатели прогноза доходов бюджета Советского сельского поселения Новокубанского района на 2023 год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</si>
  <si>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</si>
  <si>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</si>
  <si>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</si>
  <si>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ШТРАФЫ, САНКЦИИ, ВОЗМЕЩЕНИЕ УЩЕРБА</t>
  </si>
  <si>
    <t>16</t>
  </si>
  <si>
    <t>Административные штрафы, установленные законами субъектов Российской Федерации об административных правонарушениях</t>
  </si>
  <si>
    <t>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</si>
  <si>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</si>
  <si>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Реестр источников доходов бюджета Советского сельского поселения Новокубанского района на 2022 год и на плановый период 2023 и 2024 годов</t>
  </si>
  <si>
    <t>на 01 января 2022 года</t>
  </si>
  <si>
    <t>Показатели прогноза доходов в 2021 году в соответствии с Решением о бюджете поселения</t>
  </si>
  <si>
    <t>Оценка исполнения 2021 года</t>
  </si>
  <si>
    <t>Показатели прогноза доходов бюджета Советского сельского поселения Новокубанского района на 2024 год</t>
  </si>
  <si>
    <t>Показатели кассовых поступлений в 2021 году (по состоянию на 01.11.2021 г.) в  бюджет поселения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</si>
  <si>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</si>
  <si>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</si>
  <si>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</si>
  <si>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080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</si>
  <si>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</si>
  <si>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ЗАДОЛЖЕННОСТЬ И ПЕРЕРАСЧЕТЫ ПО ОТМЕНЕННЫМ НАЛОГАМ, СБОРАМ И ИНЫМ ОБЯЗАТЕЛЬНЫМ ПЛАТЕЖАМ</t>
  </si>
  <si>
    <t>Налоги на имущество</t>
  </si>
  <si>
    <t>04</t>
  </si>
  <si>
    <t>Земельный налог (по обязательствам, возникшим до 1 января 2006 года), мобилизуемый на территориях сельских поселений</t>
  </si>
  <si>
    <t>053</t>
  </si>
  <si>
    <t>Земельный налог (по обязательствам, возникшим до 1 января 2006 года)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</si>
  <si>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</t>
  </si>
  <si>
    <t>Прочие дотации</t>
  </si>
  <si>
    <t>Прочие дотации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</si>
  <si>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</si>
  <si>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</si>
  <si>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</si>
  <si>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</si>
  <si>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</si>
  <si>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921</t>
  </si>
  <si>
    <t>Управление имущественных отношений администрации муниципального образования Новокубанский район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</si>
  <si>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</si>
  <si>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07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</si>
  <si>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</si>
  <si>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</si>
  <si>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Платежи в целях возмещения причиненного ущерба (убытков)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</si>
  <si>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</si>
  <si>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</si>
  <si>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</si>
  <si>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Контрольно-счетная палата муниципального образования Новокубанский район</t>
  </si>
  <si>
    <t xml:space="preserve">Прочие межбюджетные трансферты, передаваемые бюджетам </t>
  </si>
  <si>
    <t xml:space="preserve">Главный специалист финансово-экономического </t>
  </si>
  <si>
    <t>отдела администрации Советского сельского</t>
  </si>
  <si>
    <t>поселения Новокубанского района</t>
  </si>
  <si>
    <t>И.И. Шкардюк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</si>
</sst>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0000"/>
    <numFmt numFmtId="167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167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6" fillId="0" borderId="2" xfId="0" applyFont="1" applyFill="1" applyBorder="1" applyAlignment="1">
      <alignment horizontal="left"/>
    </xf>
    <xf numFmtId="167" fontId="6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/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8"/>
  <sheetViews>
    <sheetView tabSelected="1" topLeftCell="A91" zoomScale="75" zoomScaleNormal="75" workbookViewId="0">
      <selection activeCell="A98" sqref="A98:B98"/>
    </sheetView>
  </sheetViews>
  <sheetFormatPr defaultRowHeight="18.75"/>
  <cols>
    <col min="1" max="1" width="42.7109375" style="8" customWidth="1"/>
    <col min="2" max="2" width="12.140625" style="3" customWidth="1"/>
    <col min="3" max="3" width="9.85546875" style="3" customWidth="1"/>
    <col min="4" max="4" width="9.5703125" style="3" customWidth="1"/>
    <col min="5" max="5" width="9.28515625" style="3" customWidth="1"/>
    <col min="6" max="6" width="11.28515625" style="3" customWidth="1"/>
    <col min="7" max="7" width="9.28515625" style="3" customWidth="1"/>
    <col min="8" max="8" width="10.7109375" style="3" customWidth="1"/>
    <col min="9" max="9" width="12.85546875" style="3" customWidth="1"/>
    <col min="10" max="10" width="41.42578125" style="8" customWidth="1"/>
    <col min="11" max="11" width="25" style="8" customWidth="1"/>
    <col min="12" max="12" width="15.85546875" style="3" customWidth="1"/>
    <col min="13" max="13" width="15.5703125" style="3" customWidth="1"/>
    <col min="14" max="14" width="14.28515625" style="3" customWidth="1"/>
    <col min="15" max="15" width="13.28515625" style="3" customWidth="1"/>
    <col min="16" max="16" width="13.140625" style="3" customWidth="1"/>
    <col min="17" max="17" width="13.28515625" style="3" customWidth="1"/>
    <col min="18" max="16384" width="9.140625" style="3"/>
  </cols>
  <sheetData>
    <row r="2" spans="1:21">
      <c r="A2" s="47" t="s">
        <v>122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1" ht="9" customHeight="1">
      <c r="A3" s="12"/>
      <c r="B3" s="13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  <c r="N3" s="13"/>
      <c r="O3" s="13"/>
      <c r="P3" s="13"/>
      <c r="Q3" s="13"/>
    </row>
    <row r="4" spans="1:21">
      <c r="A4" s="12"/>
      <c r="B4" s="13"/>
      <c r="C4" s="13"/>
      <c r="D4" s="10"/>
      <c r="E4" s="10"/>
      <c r="F4" s="10"/>
      <c r="G4" s="10"/>
      <c r="H4" s="47" t="s">
        <v>123</v>
      </c>
      <c r="I4" s="47"/>
      <c r="J4" s="47"/>
      <c r="K4" s="10"/>
      <c r="L4" s="10"/>
      <c r="M4" s="10"/>
      <c r="N4" s="13"/>
      <c r="O4" s="13"/>
      <c r="P4" s="13"/>
      <c r="Q4" s="13"/>
    </row>
    <row r="5" spans="1:21">
      <c r="D5" s="7"/>
      <c r="E5" s="7"/>
      <c r="F5" s="7"/>
      <c r="G5" s="7"/>
      <c r="H5" s="7"/>
      <c r="I5" s="7"/>
      <c r="J5" s="7"/>
      <c r="K5" s="7"/>
      <c r="L5" s="7"/>
      <c r="M5" s="7"/>
    </row>
    <row r="6" spans="1:21">
      <c r="A6" s="48" t="s">
        <v>0</v>
      </c>
      <c r="B6" s="48"/>
      <c r="C6" s="48"/>
      <c r="E6" s="1" t="s">
        <v>63</v>
      </c>
      <c r="F6" s="2"/>
      <c r="G6" s="2"/>
      <c r="H6" s="2"/>
      <c r="I6" s="2"/>
      <c r="J6" s="7"/>
      <c r="K6" s="7"/>
      <c r="L6" s="7"/>
      <c r="M6" s="7"/>
    </row>
    <row r="7" spans="1:21">
      <c r="A7" s="8" t="s">
        <v>1</v>
      </c>
      <c r="B7" s="9"/>
      <c r="E7" s="1" t="s">
        <v>64</v>
      </c>
      <c r="F7" s="7"/>
      <c r="G7" s="7"/>
      <c r="H7" s="7"/>
      <c r="I7" s="7"/>
      <c r="J7" s="7"/>
      <c r="K7" s="7"/>
      <c r="L7" s="7"/>
      <c r="M7" s="7"/>
    </row>
    <row r="8" spans="1:21">
      <c r="A8" s="8" t="s">
        <v>2</v>
      </c>
      <c r="D8" s="7"/>
      <c r="E8" s="8" t="s">
        <v>3</v>
      </c>
      <c r="F8" s="7"/>
      <c r="G8" s="7"/>
      <c r="H8" s="7"/>
      <c r="I8" s="7"/>
      <c r="J8" s="7"/>
      <c r="K8" s="7"/>
      <c r="L8" s="7"/>
      <c r="M8" s="7"/>
    </row>
    <row r="11" spans="1:21" ht="31.5" customHeight="1">
      <c r="A11" s="49" t="s">
        <v>4</v>
      </c>
      <c r="B11" s="46" t="s">
        <v>5</v>
      </c>
      <c r="C11" s="46"/>
      <c r="D11" s="46"/>
      <c r="E11" s="46"/>
      <c r="F11" s="46"/>
      <c r="G11" s="46"/>
      <c r="H11" s="46"/>
      <c r="I11" s="46"/>
      <c r="J11" s="46" t="s">
        <v>6</v>
      </c>
      <c r="K11" s="46" t="s">
        <v>85</v>
      </c>
      <c r="L11" s="46" t="s">
        <v>124</v>
      </c>
      <c r="M11" s="46" t="s">
        <v>127</v>
      </c>
      <c r="N11" s="46" t="s">
        <v>125</v>
      </c>
      <c r="O11" s="46" t="s">
        <v>104</v>
      </c>
      <c r="P11" s="46" t="s">
        <v>113</v>
      </c>
      <c r="Q11" s="46" t="s">
        <v>126</v>
      </c>
    </row>
    <row r="12" spans="1:21" ht="33.75" customHeight="1">
      <c r="A12" s="50"/>
      <c r="B12" s="46" t="s">
        <v>86</v>
      </c>
      <c r="C12" s="46" t="s">
        <v>7</v>
      </c>
      <c r="D12" s="46"/>
      <c r="E12" s="46"/>
      <c r="F12" s="46"/>
      <c r="G12" s="46"/>
      <c r="H12" s="46" t="s">
        <v>8</v>
      </c>
      <c r="I12" s="46"/>
      <c r="J12" s="46"/>
      <c r="K12" s="46"/>
      <c r="L12" s="46"/>
      <c r="M12" s="46"/>
      <c r="N12" s="46"/>
      <c r="O12" s="46"/>
      <c r="P12" s="46"/>
      <c r="Q12" s="46"/>
    </row>
    <row r="13" spans="1:21" ht="101.25" customHeight="1">
      <c r="A13" s="51"/>
      <c r="B13" s="46"/>
      <c r="C13" s="6" t="s">
        <v>9</v>
      </c>
      <c r="D13" s="6" t="s">
        <v>10</v>
      </c>
      <c r="E13" s="6" t="s">
        <v>11</v>
      </c>
      <c r="F13" s="6" t="s">
        <v>12</v>
      </c>
      <c r="G13" s="6" t="s">
        <v>13</v>
      </c>
      <c r="H13" s="6" t="s">
        <v>14</v>
      </c>
      <c r="I13" s="6" t="s">
        <v>15</v>
      </c>
      <c r="J13" s="46"/>
      <c r="K13" s="46"/>
      <c r="L13" s="46"/>
      <c r="M13" s="46"/>
      <c r="N13" s="46"/>
      <c r="O13" s="46"/>
      <c r="P13" s="46"/>
      <c r="Q13" s="46"/>
    </row>
    <row r="14" spans="1:21" ht="47.25" customHeight="1">
      <c r="A14" s="5" t="s">
        <v>16</v>
      </c>
      <c r="B14" s="14"/>
      <c r="C14" s="15">
        <v>1</v>
      </c>
      <c r="D14" s="16" t="s">
        <v>17</v>
      </c>
      <c r="E14" s="16" t="s">
        <v>17</v>
      </c>
      <c r="F14" s="16" t="s">
        <v>18</v>
      </c>
      <c r="G14" s="16" t="s">
        <v>17</v>
      </c>
      <c r="H14" s="16" t="s">
        <v>19</v>
      </c>
      <c r="I14" s="16" t="s">
        <v>18</v>
      </c>
      <c r="J14" s="5"/>
      <c r="K14" s="5"/>
      <c r="L14" s="11">
        <f>L15+L22+L32+L35+L43+L47+L56+L63</f>
        <v>42376.6</v>
      </c>
      <c r="M14" s="11">
        <f t="shared" ref="M14:Q14" si="0">M15+M22+M32+M35+M43+M47+M56+M63</f>
        <v>30876</v>
      </c>
      <c r="N14" s="11">
        <f t="shared" si="0"/>
        <v>41104.200000000004</v>
      </c>
      <c r="O14" s="11">
        <f t="shared" si="0"/>
        <v>42751.5</v>
      </c>
      <c r="P14" s="11">
        <f t="shared" si="0"/>
        <v>43849.2</v>
      </c>
      <c r="Q14" s="11">
        <f t="shared" si="0"/>
        <v>45099.3</v>
      </c>
    </row>
    <row r="15" spans="1:21" ht="43.5" customHeight="1">
      <c r="A15" s="4" t="s">
        <v>65</v>
      </c>
      <c r="B15" s="17"/>
      <c r="C15" s="17">
        <v>1</v>
      </c>
      <c r="D15" s="18" t="s">
        <v>20</v>
      </c>
      <c r="E15" s="18" t="s">
        <v>17</v>
      </c>
      <c r="F15" s="18" t="s">
        <v>18</v>
      </c>
      <c r="G15" s="18" t="s">
        <v>17</v>
      </c>
      <c r="H15" s="18" t="s">
        <v>19</v>
      </c>
      <c r="I15" s="18" t="s">
        <v>18</v>
      </c>
      <c r="J15" s="4" t="s">
        <v>65</v>
      </c>
      <c r="K15" s="19"/>
      <c r="L15" s="11">
        <f>L16</f>
        <v>12850</v>
      </c>
      <c r="M15" s="11">
        <f t="shared" ref="M15:O15" si="1">M16</f>
        <v>9079.7999999999993</v>
      </c>
      <c r="N15" s="11">
        <f t="shared" si="1"/>
        <v>12340</v>
      </c>
      <c r="O15" s="11">
        <f t="shared" si="1"/>
        <v>12550</v>
      </c>
      <c r="P15" s="11">
        <f t="shared" ref="P15" si="2">P16</f>
        <v>13052</v>
      </c>
      <c r="Q15" s="11">
        <f t="shared" ref="Q15" si="3">Q16</f>
        <v>13570</v>
      </c>
    </row>
    <row r="16" spans="1:21" s="25" customFormat="1" ht="33" customHeight="1">
      <c r="A16" s="20" t="s">
        <v>24</v>
      </c>
      <c r="B16" s="21"/>
      <c r="C16" s="21">
        <v>1</v>
      </c>
      <c r="D16" s="22" t="s">
        <v>20</v>
      </c>
      <c r="E16" s="22" t="s">
        <v>23</v>
      </c>
      <c r="F16" s="22" t="s">
        <v>18</v>
      </c>
      <c r="G16" s="22" t="s">
        <v>20</v>
      </c>
      <c r="H16" s="22" t="s">
        <v>19</v>
      </c>
      <c r="I16" s="22" t="s">
        <v>21</v>
      </c>
      <c r="J16" s="20" t="s">
        <v>24</v>
      </c>
      <c r="K16" s="23"/>
      <c r="L16" s="24">
        <f>SUM(L17:L21)</f>
        <v>12850</v>
      </c>
      <c r="M16" s="24">
        <f t="shared" ref="M16:Q16" si="4">SUM(M17:M21)</f>
        <v>9079.7999999999993</v>
      </c>
      <c r="N16" s="24">
        <f t="shared" si="4"/>
        <v>12340</v>
      </c>
      <c r="O16" s="24">
        <f t="shared" si="4"/>
        <v>12550</v>
      </c>
      <c r="P16" s="24">
        <f t="shared" si="4"/>
        <v>13052</v>
      </c>
      <c r="Q16" s="24">
        <f t="shared" si="4"/>
        <v>13570</v>
      </c>
      <c r="R16" s="3"/>
      <c r="S16" s="3"/>
      <c r="T16" s="3"/>
      <c r="U16" s="3"/>
    </row>
    <row r="17" spans="1:17" ht="178.5" customHeight="1">
      <c r="A17" s="20" t="s">
        <v>24</v>
      </c>
      <c r="B17" s="21">
        <v>182</v>
      </c>
      <c r="C17" s="21">
        <v>1</v>
      </c>
      <c r="D17" s="22" t="s">
        <v>20</v>
      </c>
      <c r="E17" s="22" t="s">
        <v>23</v>
      </c>
      <c r="F17" s="22" t="s">
        <v>22</v>
      </c>
      <c r="G17" s="22" t="s">
        <v>20</v>
      </c>
      <c r="H17" s="22" t="s">
        <v>19</v>
      </c>
      <c r="I17" s="22" t="s">
        <v>21</v>
      </c>
      <c r="J17" s="20" t="s">
        <v>25</v>
      </c>
      <c r="K17" s="23" t="s">
        <v>87</v>
      </c>
      <c r="L17" s="24">
        <v>12670</v>
      </c>
      <c r="M17" s="24">
        <v>8428.9</v>
      </c>
      <c r="N17" s="24">
        <v>11684.2</v>
      </c>
      <c r="O17" s="24">
        <v>12340</v>
      </c>
      <c r="P17" s="40">
        <v>12842</v>
      </c>
      <c r="Q17" s="40">
        <v>13360</v>
      </c>
    </row>
    <row r="18" spans="1:17" ht="279.75" customHeight="1">
      <c r="A18" s="20" t="s">
        <v>24</v>
      </c>
      <c r="B18" s="21">
        <v>182</v>
      </c>
      <c r="C18" s="21">
        <v>1</v>
      </c>
      <c r="D18" s="22" t="s">
        <v>20</v>
      </c>
      <c r="E18" s="22" t="s">
        <v>23</v>
      </c>
      <c r="F18" s="22" t="s">
        <v>97</v>
      </c>
      <c r="G18" s="22" t="s">
        <v>20</v>
      </c>
      <c r="H18" s="22" t="s">
        <v>19</v>
      </c>
      <c r="I18" s="22" t="s">
        <v>21</v>
      </c>
      <c r="J18" s="20" t="s">
        <v>98</v>
      </c>
      <c r="K18" s="23" t="s">
        <v>87</v>
      </c>
      <c r="L18" s="24">
        <v>20</v>
      </c>
      <c r="M18" s="24">
        <v>3.5</v>
      </c>
      <c r="N18" s="24">
        <v>5</v>
      </c>
      <c r="O18" s="24">
        <v>5</v>
      </c>
      <c r="P18" s="40">
        <v>5</v>
      </c>
      <c r="Q18" s="40">
        <v>5</v>
      </c>
    </row>
    <row r="19" spans="1:17" ht="109.5" customHeight="1">
      <c r="A19" s="20" t="s">
        <v>24</v>
      </c>
      <c r="B19" s="21">
        <v>182</v>
      </c>
      <c r="C19" s="21">
        <v>1</v>
      </c>
      <c r="D19" s="22" t="s">
        <v>20</v>
      </c>
      <c r="E19" s="22" t="s">
        <v>23</v>
      </c>
      <c r="F19" s="22" t="s">
        <v>26</v>
      </c>
      <c r="G19" s="22" t="s">
        <v>20</v>
      </c>
      <c r="H19" s="22" t="s">
        <v>19</v>
      </c>
      <c r="I19" s="22" t="s">
        <v>21</v>
      </c>
      <c r="J19" s="20" t="s">
        <v>27</v>
      </c>
      <c r="K19" s="23" t="s">
        <v>87</v>
      </c>
      <c r="L19" s="24">
        <v>150</v>
      </c>
      <c r="M19" s="24">
        <v>197.1</v>
      </c>
      <c r="N19" s="24">
        <v>200</v>
      </c>
      <c r="O19" s="24">
        <v>200</v>
      </c>
      <c r="P19" s="40">
        <v>200</v>
      </c>
      <c r="Q19" s="40">
        <v>200</v>
      </c>
    </row>
    <row r="20" spans="1:17" ht="194.25" customHeight="1">
      <c r="A20" s="20" t="s">
        <v>24</v>
      </c>
      <c r="B20" s="21">
        <v>182</v>
      </c>
      <c r="C20" s="21">
        <v>1</v>
      </c>
      <c r="D20" s="22" t="s">
        <v>20</v>
      </c>
      <c r="E20" s="22" t="s">
        <v>23</v>
      </c>
      <c r="F20" s="22" t="s">
        <v>28</v>
      </c>
      <c r="G20" s="22" t="s">
        <v>20</v>
      </c>
      <c r="H20" s="22" t="s">
        <v>19</v>
      </c>
      <c r="I20" s="22" t="s">
        <v>21</v>
      </c>
      <c r="J20" s="20" t="s">
        <v>29</v>
      </c>
      <c r="K20" s="23" t="s">
        <v>87</v>
      </c>
      <c r="L20" s="24">
        <v>10</v>
      </c>
      <c r="M20" s="24">
        <v>4.5</v>
      </c>
      <c r="N20" s="24">
        <v>5</v>
      </c>
      <c r="O20" s="24">
        <v>5</v>
      </c>
      <c r="P20" s="40">
        <v>5</v>
      </c>
      <c r="Q20" s="40">
        <v>5</v>
      </c>
    </row>
    <row r="21" spans="1:17" ht="225.75" customHeight="1">
      <c r="A21" s="20" t="s">
        <v>24</v>
      </c>
      <c r="B21" s="21">
        <v>182</v>
      </c>
      <c r="C21" s="21">
        <v>1</v>
      </c>
      <c r="D21" s="22" t="s">
        <v>20</v>
      </c>
      <c r="E21" s="22" t="s">
        <v>23</v>
      </c>
      <c r="F21" s="22" t="s">
        <v>131</v>
      </c>
      <c r="G21" s="22" t="s">
        <v>20</v>
      </c>
      <c r="H21" s="22" t="s">
        <v>19</v>
      </c>
      <c r="I21" s="22" t="s">
        <v>21</v>
      </c>
      <c r="J21" s="20" t="s">
        <v>139</v>
      </c>
      <c r="K21" s="23" t="s">
        <v>87</v>
      </c>
      <c r="L21" s="24">
        <v>0</v>
      </c>
      <c r="M21" s="24">
        <v>445.8</v>
      </c>
      <c r="N21" s="24">
        <v>445.8</v>
      </c>
      <c r="O21" s="24">
        <v>0</v>
      </c>
      <c r="P21" s="40">
        <v>0</v>
      </c>
      <c r="Q21" s="40">
        <v>0</v>
      </c>
    </row>
    <row r="22" spans="1:17" ht="111" customHeight="1">
      <c r="A22" s="4" t="s">
        <v>30</v>
      </c>
      <c r="B22" s="17"/>
      <c r="C22" s="17">
        <v>1</v>
      </c>
      <c r="D22" s="18" t="s">
        <v>31</v>
      </c>
      <c r="E22" s="18" t="s">
        <v>17</v>
      </c>
      <c r="F22" s="18" t="s">
        <v>18</v>
      </c>
      <c r="G22" s="18" t="s">
        <v>17</v>
      </c>
      <c r="H22" s="18" t="s">
        <v>19</v>
      </c>
      <c r="I22" s="18" t="s">
        <v>18</v>
      </c>
      <c r="J22" s="4" t="s">
        <v>30</v>
      </c>
      <c r="K22" s="26"/>
      <c r="L22" s="27">
        <f>L23</f>
        <v>11161.6</v>
      </c>
      <c r="M22" s="27">
        <f t="shared" ref="M22:Q22" si="5">M23</f>
        <v>9509.4</v>
      </c>
      <c r="N22" s="27">
        <f t="shared" si="5"/>
        <v>11400</v>
      </c>
      <c r="O22" s="27">
        <f t="shared" si="5"/>
        <v>12187</v>
      </c>
      <c r="P22" s="27">
        <f t="shared" si="5"/>
        <v>12552.7</v>
      </c>
      <c r="Q22" s="27">
        <f t="shared" si="5"/>
        <v>13054.8</v>
      </c>
    </row>
    <row r="23" spans="1:17" ht="75" customHeight="1">
      <c r="A23" s="20" t="s">
        <v>33</v>
      </c>
      <c r="B23" s="21"/>
      <c r="C23" s="21" t="s">
        <v>32</v>
      </c>
      <c r="D23" s="22" t="s">
        <v>31</v>
      </c>
      <c r="E23" s="22" t="s">
        <v>23</v>
      </c>
      <c r="F23" s="22" t="s">
        <v>18</v>
      </c>
      <c r="G23" s="22" t="s">
        <v>20</v>
      </c>
      <c r="H23" s="22" t="s">
        <v>19</v>
      </c>
      <c r="I23" s="22" t="s">
        <v>21</v>
      </c>
      <c r="J23" s="20" t="s">
        <v>33</v>
      </c>
      <c r="K23" s="28"/>
      <c r="L23" s="24">
        <f>L25+L27+L29+L31</f>
        <v>11161.6</v>
      </c>
      <c r="M23" s="24">
        <f t="shared" ref="M23:Q23" si="6">M25+M27+M29+M31</f>
        <v>9509.4</v>
      </c>
      <c r="N23" s="24">
        <f t="shared" si="6"/>
        <v>11400</v>
      </c>
      <c r="O23" s="24">
        <f t="shared" si="6"/>
        <v>12187</v>
      </c>
      <c r="P23" s="24">
        <f t="shared" si="6"/>
        <v>12552.7</v>
      </c>
      <c r="Q23" s="24">
        <f t="shared" si="6"/>
        <v>13054.8</v>
      </c>
    </row>
    <row r="24" spans="1:17" ht="172.5" customHeight="1">
      <c r="A24" s="20" t="s">
        <v>33</v>
      </c>
      <c r="B24" s="29"/>
      <c r="C24" s="29" t="s">
        <v>32</v>
      </c>
      <c r="D24" s="29" t="s">
        <v>31</v>
      </c>
      <c r="E24" s="29" t="s">
        <v>23</v>
      </c>
      <c r="F24" s="29" t="s">
        <v>37</v>
      </c>
      <c r="G24" s="29" t="s">
        <v>20</v>
      </c>
      <c r="H24" s="29" t="s">
        <v>19</v>
      </c>
      <c r="I24" s="29" t="s">
        <v>21</v>
      </c>
      <c r="J24" s="20" t="s">
        <v>38</v>
      </c>
      <c r="K24" s="20"/>
      <c r="L24" s="24">
        <v>5300</v>
      </c>
      <c r="M24" s="24">
        <v>4347.8</v>
      </c>
      <c r="N24" s="24">
        <v>5350</v>
      </c>
      <c r="O24" s="24">
        <v>5500</v>
      </c>
      <c r="P24" s="40">
        <v>5550</v>
      </c>
      <c r="Q24" s="40">
        <v>5600</v>
      </c>
    </row>
    <row r="25" spans="1:17" ht="257.25" customHeight="1">
      <c r="A25" s="20" t="s">
        <v>33</v>
      </c>
      <c r="B25" s="29" t="s">
        <v>35</v>
      </c>
      <c r="C25" s="29" t="s">
        <v>32</v>
      </c>
      <c r="D25" s="29" t="s">
        <v>31</v>
      </c>
      <c r="E25" s="29" t="s">
        <v>23</v>
      </c>
      <c r="F25" s="29" t="s">
        <v>105</v>
      </c>
      <c r="G25" s="29" t="s">
        <v>20</v>
      </c>
      <c r="H25" s="29" t="s">
        <v>19</v>
      </c>
      <c r="I25" s="29" t="s">
        <v>21</v>
      </c>
      <c r="J25" s="20" t="s">
        <v>106</v>
      </c>
      <c r="K25" s="20" t="s">
        <v>39</v>
      </c>
      <c r="L25" s="24">
        <f>L24</f>
        <v>5300</v>
      </c>
      <c r="M25" s="24">
        <f t="shared" ref="M25:Q25" si="7">M24</f>
        <v>4347.8</v>
      </c>
      <c r="N25" s="24">
        <f t="shared" si="7"/>
        <v>5350</v>
      </c>
      <c r="O25" s="24">
        <f t="shared" si="7"/>
        <v>5500</v>
      </c>
      <c r="P25" s="24">
        <f t="shared" si="7"/>
        <v>5550</v>
      </c>
      <c r="Q25" s="24">
        <f t="shared" si="7"/>
        <v>5600</v>
      </c>
    </row>
    <row r="26" spans="1:17" ht="197.25" customHeight="1">
      <c r="A26" s="20" t="s">
        <v>33</v>
      </c>
      <c r="B26" s="29"/>
      <c r="C26" s="29" t="s">
        <v>32</v>
      </c>
      <c r="D26" s="29" t="s">
        <v>31</v>
      </c>
      <c r="E26" s="29" t="s">
        <v>23</v>
      </c>
      <c r="F26" s="29" t="s">
        <v>40</v>
      </c>
      <c r="G26" s="29" t="s">
        <v>20</v>
      </c>
      <c r="H26" s="29" t="s">
        <v>19</v>
      </c>
      <c r="I26" s="29" t="s">
        <v>21</v>
      </c>
      <c r="J26" s="20" t="s">
        <v>41</v>
      </c>
      <c r="K26" s="20"/>
      <c r="L26" s="24">
        <v>32</v>
      </c>
      <c r="M26" s="24">
        <v>31.1</v>
      </c>
      <c r="N26" s="24">
        <v>37</v>
      </c>
      <c r="O26" s="24">
        <v>37</v>
      </c>
      <c r="P26" s="40">
        <v>37</v>
      </c>
      <c r="Q26" s="40">
        <v>37</v>
      </c>
    </row>
    <row r="27" spans="1:17" ht="300.75" customHeight="1">
      <c r="A27" s="20" t="s">
        <v>33</v>
      </c>
      <c r="B27" s="29" t="s">
        <v>35</v>
      </c>
      <c r="C27" s="29" t="s">
        <v>32</v>
      </c>
      <c r="D27" s="29" t="s">
        <v>31</v>
      </c>
      <c r="E27" s="29" t="s">
        <v>23</v>
      </c>
      <c r="F27" s="29" t="s">
        <v>107</v>
      </c>
      <c r="G27" s="29" t="s">
        <v>20</v>
      </c>
      <c r="H27" s="29" t="s">
        <v>19</v>
      </c>
      <c r="I27" s="29" t="s">
        <v>21</v>
      </c>
      <c r="J27" s="20" t="s">
        <v>108</v>
      </c>
      <c r="K27" s="20" t="s">
        <v>39</v>
      </c>
      <c r="L27" s="24">
        <f>L26</f>
        <v>32</v>
      </c>
      <c r="M27" s="24">
        <f t="shared" ref="M27:N27" si="8">M26</f>
        <v>31.1</v>
      </c>
      <c r="N27" s="24">
        <f t="shared" si="8"/>
        <v>37</v>
      </c>
      <c r="O27" s="24">
        <v>39</v>
      </c>
      <c r="P27" s="24">
        <v>39</v>
      </c>
      <c r="Q27" s="24">
        <v>39</v>
      </c>
    </row>
    <row r="28" spans="1:17" ht="197.25" customHeight="1">
      <c r="A28" s="20" t="s">
        <v>33</v>
      </c>
      <c r="B28" s="29"/>
      <c r="C28" s="29" t="s">
        <v>32</v>
      </c>
      <c r="D28" s="29" t="s">
        <v>31</v>
      </c>
      <c r="E28" s="29" t="s">
        <v>23</v>
      </c>
      <c r="F28" s="29" t="s">
        <v>42</v>
      </c>
      <c r="G28" s="29" t="s">
        <v>20</v>
      </c>
      <c r="H28" s="29" t="s">
        <v>19</v>
      </c>
      <c r="I28" s="29" t="s">
        <v>21</v>
      </c>
      <c r="J28" s="20" t="s">
        <v>43</v>
      </c>
      <c r="K28" s="20"/>
      <c r="L28" s="24">
        <v>5829.6</v>
      </c>
      <c r="M28" s="24">
        <v>5896.7</v>
      </c>
      <c r="N28" s="24">
        <v>6813</v>
      </c>
      <c r="O28" s="24">
        <v>6648</v>
      </c>
      <c r="P28" s="40">
        <v>6963.7</v>
      </c>
      <c r="Q28" s="40">
        <v>7415.8</v>
      </c>
    </row>
    <row r="29" spans="1:17" ht="257.25" customHeight="1">
      <c r="A29" s="20" t="s">
        <v>33</v>
      </c>
      <c r="B29" s="29" t="s">
        <v>35</v>
      </c>
      <c r="C29" s="29" t="s">
        <v>32</v>
      </c>
      <c r="D29" s="29" t="s">
        <v>31</v>
      </c>
      <c r="E29" s="29" t="s">
        <v>23</v>
      </c>
      <c r="F29" s="29" t="s">
        <v>109</v>
      </c>
      <c r="G29" s="29" t="s">
        <v>20</v>
      </c>
      <c r="H29" s="29" t="s">
        <v>19</v>
      </c>
      <c r="I29" s="29" t="s">
        <v>21</v>
      </c>
      <c r="J29" s="20" t="s">
        <v>110</v>
      </c>
      <c r="K29" s="20" t="s">
        <v>39</v>
      </c>
      <c r="L29" s="24">
        <f>L28</f>
        <v>5829.6</v>
      </c>
      <c r="M29" s="24">
        <f t="shared" ref="M29:Q29" si="9">M28</f>
        <v>5896.7</v>
      </c>
      <c r="N29" s="24">
        <f t="shared" si="9"/>
        <v>6813</v>
      </c>
      <c r="O29" s="24">
        <f t="shared" si="9"/>
        <v>6648</v>
      </c>
      <c r="P29" s="24">
        <f t="shared" si="9"/>
        <v>6963.7</v>
      </c>
      <c r="Q29" s="24">
        <f t="shared" si="9"/>
        <v>7415.8</v>
      </c>
    </row>
    <row r="30" spans="1:17" ht="164.25" customHeight="1">
      <c r="A30" s="20" t="s">
        <v>33</v>
      </c>
      <c r="B30" s="29"/>
      <c r="C30" s="29" t="s">
        <v>32</v>
      </c>
      <c r="D30" s="29" t="s">
        <v>31</v>
      </c>
      <c r="E30" s="29" t="s">
        <v>23</v>
      </c>
      <c r="F30" s="29" t="s">
        <v>44</v>
      </c>
      <c r="G30" s="29" t="s">
        <v>20</v>
      </c>
      <c r="H30" s="29" t="s">
        <v>19</v>
      </c>
      <c r="I30" s="29" t="s">
        <v>21</v>
      </c>
      <c r="J30" s="20" t="s">
        <v>45</v>
      </c>
      <c r="K30" s="20"/>
      <c r="L30" s="24">
        <v>0</v>
      </c>
      <c r="M30" s="24">
        <v>-766.2</v>
      </c>
      <c r="N30" s="24">
        <v>-800</v>
      </c>
      <c r="O30" s="24">
        <v>0</v>
      </c>
      <c r="P30" s="40">
        <v>0</v>
      </c>
      <c r="Q30" s="40">
        <v>0</v>
      </c>
    </row>
    <row r="31" spans="1:17" ht="258" customHeight="1">
      <c r="A31" s="20" t="s">
        <v>33</v>
      </c>
      <c r="B31" s="29" t="s">
        <v>35</v>
      </c>
      <c r="C31" s="29" t="s">
        <v>32</v>
      </c>
      <c r="D31" s="29" t="s">
        <v>31</v>
      </c>
      <c r="E31" s="29" t="s">
        <v>23</v>
      </c>
      <c r="F31" s="29" t="s">
        <v>111</v>
      </c>
      <c r="G31" s="29" t="s">
        <v>20</v>
      </c>
      <c r="H31" s="29" t="s">
        <v>19</v>
      </c>
      <c r="I31" s="29" t="s">
        <v>21</v>
      </c>
      <c r="J31" s="31" t="s">
        <v>112</v>
      </c>
      <c r="K31" s="20" t="s">
        <v>39</v>
      </c>
      <c r="L31" s="24">
        <v>0</v>
      </c>
      <c r="M31" s="24">
        <f>M30</f>
        <v>-766.2</v>
      </c>
      <c r="N31" s="24">
        <f t="shared" ref="N31:Q31" si="10">N30</f>
        <v>-800</v>
      </c>
      <c r="O31" s="24">
        <f t="shared" si="10"/>
        <v>0</v>
      </c>
      <c r="P31" s="24">
        <f t="shared" si="10"/>
        <v>0</v>
      </c>
      <c r="Q31" s="24">
        <f t="shared" si="10"/>
        <v>0</v>
      </c>
    </row>
    <row r="32" spans="1:17" ht="47.25" customHeight="1">
      <c r="A32" s="4" t="s">
        <v>46</v>
      </c>
      <c r="B32" s="30"/>
      <c r="C32" s="30" t="s">
        <v>32</v>
      </c>
      <c r="D32" s="30" t="s">
        <v>47</v>
      </c>
      <c r="E32" s="30" t="s">
        <v>17</v>
      </c>
      <c r="F32" s="30" t="s">
        <v>18</v>
      </c>
      <c r="G32" s="30" t="s">
        <v>17</v>
      </c>
      <c r="H32" s="30" t="s">
        <v>19</v>
      </c>
      <c r="I32" s="30" t="s">
        <v>18</v>
      </c>
      <c r="J32" s="4" t="s">
        <v>46</v>
      </c>
      <c r="K32" s="4"/>
      <c r="L32" s="27">
        <f>L33</f>
        <v>1510</v>
      </c>
      <c r="M32" s="27">
        <f t="shared" ref="M32:Q32" si="11">M33</f>
        <v>1640.4</v>
      </c>
      <c r="N32" s="27">
        <f t="shared" si="11"/>
        <v>1640.4</v>
      </c>
      <c r="O32" s="27">
        <f t="shared" si="11"/>
        <v>1640</v>
      </c>
      <c r="P32" s="27">
        <f t="shared" si="11"/>
        <v>1720</v>
      </c>
      <c r="Q32" s="27">
        <f t="shared" si="11"/>
        <v>1800</v>
      </c>
    </row>
    <row r="33" spans="1:17" ht="49.5" customHeight="1">
      <c r="A33" s="20" t="s">
        <v>66</v>
      </c>
      <c r="B33" s="29"/>
      <c r="C33" s="29" t="s">
        <v>32</v>
      </c>
      <c r="D33" s="29" t="s">
        <v>47</v>
      </c>
      <c r="E33" s="29" t="s">
        <v>31</v>
      </c>
      <c r="F33" s="29" t="s">
        <v>18</v>
      </c>
      <c r="G33" s="29" t="s">
        <v>20</v>
      </c>
      <c r="H33" s="29" t="s">
        <v>19</v>
      </c>
      <c r="I33" s="29" t="s">
        <v>21</v>
      </c>
      <c r="J33" s="20" t="s">
        <v>66</v>
      </c>
      <c r="K33" s="20"/>
      <c r="L33" s="24">
        <f>L34</f>
        <v>1510</v>
      </c>
      <c r="M33" s="24">
        <f t="shared" ref="M33:Q33" si="12">M34</f>
        <v>1640.4</v>
      </c>
      <c r="N33" s="24">
        <f t="shared" si="12"/>
        <v>1640.4</v>
      </c>
      <c r="O33" s="24">
        <f t="shared" si="12"/>
        <v>1640</v>
      </c>
      <c r="P33" s="24">
        <f t="shared" si="12"/>
        <v>1720</v>
      </c>
      <c r="Q33" s="24">
        <f t="shared" si="12"/>
        <v>1800</v>
      </c>
    </row>
    <row r="34" spans="1:17" ht="50.25" customHeight="1">
      <c r="A34" s="20" t="s">
        <v>54</v>
      </c>
      <c r="B34" s="29" t="s">
        <v>34</v>
      </c>
      <c r="C34" s="29" t="s">
        <v>32</v>
      </c>
      <c r="D34" s="29" t="s">
        <v>47</v>
      </c>
      <c r="E34" s="29" t="s">
        <v>31</v>
      </c>
      <c r="F34" s="29" t="s">
        <v>22</v>
      </c>
      <c r="G34" s="29" t="s">
        <v>20</v>
      </c>
      <c r="H34" s="29" t="s">
        <v>19</v>
      </c>
      <c r="I34" s="29" t="s">
        <v>21</v>
      </c>
      <c r="J34" s="20" t="s">
        <v>54</v>
      </c>
      <c r="K34" s="23" t="s">
        <v>87</v>
      </c>
      <c r="L34" s="24">
        <v>1510</v>
      </c>
      <c r="M34" s="24">
        <v>1640.4</v>
      </c>
      <c r="N34" s="24">
        <v>1640.4</v>
      </c>
      <c r="O34" s="24">
        <v>1640</v>
      </c>
      <c r="P34" s="40">
        <v>1720</v>
      </c>
      <c r="Q34" s="40">
        <v>1800</v>
      </c>
    </row>
    <row r="35" spans="1:17" ht="30.75" customHeight="1">
      <c r="A35" s="4" t="s">
        <v>48</v>
      </c>
      <c r="B35" s="30"/>
      <c r="C35" s="30" t="s">
        <v>32</v>
      </c>
      <c r="D35" s="30" t="s">
        <v>49</v>
      </c>
      <c r="E35" s="30" t="s">
        <v>17</v>
      </c>
      <c r="F35" s="30" t="s">
        <v>18</v>
      </c>
      <c r="G35" s="30" t="s">
        <v>17</v>
      </c>
      <c r="H35" s="30" t="s">
        <v>19</v>
      </c>
      <c r="I35" s="30" t="s">
        <v>18</v>
      </c>
      <c r="J35" s="4" t="s">
        <v>48</v>
      </c>
      <c r="K35" s="4"/>
      <c r="L35" s="27">
        <f>L36+L38</f>
        <v>16110</v>
      </c>
      <c r="M35" s="27">
        <f t="shared" ref="M35:Q35" si="13">M36+M38</f>
        <v>10087.799999999999</v>
      </c>
      <c r="N35" s="27">
        <f t="shared" si="13"/>
        <v>15050</v>
      </c>
      <c r="O35" s="27">
        <f t="shared" si="13"/>
        <v>15350</v>
      </c>
      <c r="P35" s="27">
        <f t="shared" si="13"/>
        <v>15500</v>
      </c>
      <c r="Q35" s="27">
        <f t="shared" si="13"/>
        <v>15650</v>
      </c>
    </row>
    <row r="36" spans="1:17" ht="40.5" customHeight="1">
      <c r="A36" s="20" t="s">
        <v>67</v>
      </c>
      <c r="B36" s="29"/>
      <c r="C36" s="29" t="s">
        <v>32</v>
      </c>
      <c r="D36" s="29" t="s">
        <v>49</v>
      </c>
      <c r="E36" s="29" t="s">
        <v>20</v>
      </c>
      <c r="F36" s="29" t="s">
        <v>18</v>
      </c>
      <c r="G36" s="29" t="s">
        <v>17</v>
      </c>
      <c r="H36" s="29" t="s">
        <v>19</v>
      </c>
      <c r="I36" s="29" t="s">
        <v>21</v>
      </c>
      <c r="J36" s="20" t="s">
        <v>67</v>
      </c>
      <c r="K36" s="20"/>
      <c r="L36" s="24">
        <f>L37</f>
        <v>4290</v>
      </c>
      <c r="M36" s="24">
        <f t="shared" ref="M36:Q36" si="14">M37</f>
        <v>476.9</v>
      </c>
      <c r="N36" s="24">
        <f t="shared" si="14"/>
        <v>3900</v>
      </c>
      <c r="O36" s="24">
        <f t="shared" si="14"/>
        <v>4150</v>
      </c>
      <c r="P36" s="24">
        <f t="shared" si="14"/>
        <v>4300</v>
      </c>
      <c r="Q36" s="24">
        <f t="shared" si="14"/>
        <v>4450</v>
      </c>
    </row>
    <row r="37" spans="1:17" ht="106.5" customHeight="1">
      <c r="A37" s="20" t="s">
        <v>67</v>
      </c>
      <c r="B37" s="29" t="s">
        <v>34</v>
      </c>
      <c r="C37" s="29" t="s">
        <v>32</v>
      </c>
      <c r="D37" s="29" t="s">
        <v>49</v>
      </c>
      <c r="E37" s="29" t="s">
        <v>20</v>
      </c>
      <c r="F37" s="29" t="s">
        <v>26</v>
      </c>
      <c r="G37" s="29" t="s">
        <v>68</v>
      </c>
      <c r="H37" s="29" t="s">
        <v>19</v>
      </c>
      <c r="I37" s="29" t="s">
        <v>21</v>
      </c>
      <c r="J37" s="20" t="s">
        <v>69</v>
      </c>
      <c r="K37" s="23" t="s">
        <v>87</v>
      </c>
      <c r="L37" s="24">
        <v>4290</v>
      </c>
      <c r="M37" s="24">
        <v>476.9</v>
      </c>
      <c r="N37" s="24">
        <v>3900</v>
      </c>
      <c r="O37" s="24">
        <v>4150</v>
      </c>
      <c r="P37" s="40">
        <v>4300</v>
      </c>
      <c r="Q37" s="40">
        <v>4450</v>
      </c>
    </row>
    <row r="38" spans="1:17" ht="22.5" customHeight="1">
      <c r="A38" s="20" t="s">
        <v>70</v>
      </c>
      <c r="B38" s="29"/>
      <c r="C38" s="29" t="s">
        <v>32</v>
      </c>
      <c r="D38" s="29" t="s">
        <v>49</v>
      </c>
      <c r="E38" s="29" t="s">
        <v>49</v>
      </c>
      <c r="F38" s="29" t="s">
        <v>18</v>
      </c>
      <c r="G38" s="29" t="s">
        <v>17</v>
      </c>
      <c r="H38" s="29" t="s">
        <v>19</v>
      </c>
      <c r="I38" s="29" t="s">
        <v>21</v>
      </c>
      <c r="J38" s="20" t="s">
        <v>70</v>
      </c>
      <c r="K38" s="20"/>
      <c r="L38" s="24">
        <f>L39+L41</f>
        <v>11820</v>
      </c>
      <c r="M38" s="24">
        <f t="shared" ref="M38:Q38" si="15">M39+M41</f>
        <v>9610.9</v>
      </c>
      <c r="N38" s="24">
        <f t="shared" si="15"/>
        <v>11150</v>
      </c>
      <c r="O38" s="24">
        <f t="shared" si="15"/>
        <v>11200</v>
      </c>
      <c r="P38" s="24">
        <f t="shared" si="15"/>
        <v>11200</v>
      </c>
      <c r="Q38" s="24">
        <f t="shared" si="15"/>
        <v>11200</v>
      </c>
    </row>
    <row r="39" spans="1:17" ht="26.25" customHeight="1">
      <c r="A39" s="20" t="s">
        <v>70</v>
      </c>
      <c r="B39" s="29"/>
      <c r="C39" s="29" t="s">
        <v>32</v>
      </c>
      <c r="D39" s="29" t="s">
        <v>49</v>
      </c>
      <c r="E39" s="29" t="s">
        <v>49</v>
      </c>
      <c r="F39" s="29" t="s">
        <v>26</v>
      </c>
      <c r="G39" s="29" t="s">
        <v>17</v>
      </c>
      <c r="H39" s="29" t="s">
        <v>19</v>
      </c>
      <c r="I39" s="29" t="s">
        <v>21</v>
      </c>
      <c r="J39" s="20" t="s">
        <v>71</v>
      </c>
      <c r="K39" s="23"/>
      <c r="L39" s="24">
        <f>L40</f>
        <v>8170</v>
      </c>
      <c r="M39" s="24">
        <f t="shared" ref="M39:Q39" si="16">M40</f>
        <v>7565.4</v>
      </c>
      <c r="N39" s="24">
        <f t="shared" si="16"/>
        <v>7850</v>
      </c>
      <c r="O39" s="24">
        <f t="shared" si="16"/>
        <v>7850</v>
      </c>
      <c r="P39" s="24">
        <f t="shared" si="16"/>
        <v>7850</v>
      </c>
      <c r="Q39" s="24">
        <f t="shared" si="16"/>
        <v>7850</v>
      </c>
    </row>
    <row r="40" spans="1:17" ht="78" customHeight="1">
      <c r="A40" s="20" t="s">
        <v>70</v>
      </c>
      <c r="B40" s="29" t="s">
        <v>34</v>
      </c>
      <c r="C40" s="29" t="s">
        <v>32</v>
      </c>
      <c r="D40" s="29" t="s">
        <v>49</v>
      </c>
      <c r="E40" s="29" t="s">
        <v>49</v>
      </c>
      <c r="F40" s="29" t="s">
        <v>55</v>
      </c>
      <c r="G40" s="29" t="s">
        <v>68</v>
      </c>
      <c r="H40" s="29" t="s">
        <v>19</v>
      </c>
      <c r="I40" s="29" t="s">
        <v>21</v>
      </c>
      <c r="J40" s="20" t="s">
        <v>72</v>
      </c>
      <c r="K40" s="23" t="s">
        <v>87</v>
      </c>
      <c r="L40" s="24">
        <v>8170</v>
      </c>
      <c r="M40" s="24">
        <v>7565.4</v>
      </c>
      <c r="N40" s="24">
        <v>7850</v>
      </c>
      <c r="O40" s="24">
        <v>7850</v>
      </c>
      <c r="P40" s="40">
        <v>7850</v>
      </c>
      <c r="Q40" s="40">
        <v>7850</v>
      </c>
    </row>
    <row r="41" spans="1:17" ht="31.5" customHeight="1">
      <c r="A41" s="20" t="s">
        <v>70</v>
      </c>
      <c r="B41" s="29"/>
      <c r="C41" s="29" t="s">
        <v>32</v>
      </c>
      <c r="D41" s="29" t="s">
        <v>49</v>
      </c>
      <c r="E41" s="29" t="s">
        <v>49</v>
      </c>
      <c r="F41" s="29" t="s">
        <v>28</v>
      </c>
      <c r="G41" s="29" t="s">
        <v>17</v>
      </c>
      <c r="H41" s="29" t="s">
        <v>19</v>
      </c>
      <c r="I41" s="29" t="s">
        <v>21</v>
      </c>
      <c r="J41" s="20" t="s">
        <v>73</v>
      </c>
      <c r="K41" s="20"/>
      <c r="L41" s="24">
        <f>L42</f>
        <v>3650</v>
      </c>
      <c r="M41" s="24">
        <f t="shared" ref="M41:Q41" si="17">M42</f>
        <v>2045.5</v>
      </c>
      <c r="N41" s="24">
        <f t="shared" si="17"/>
        <v>3300</v>
      </c>
      <c r="O41" s="24">
        <f t="shared" si="17"/>
        <v>3350</v>
      </c>
      <c r="P41" s="24">
        <f t="shared" si="17"/>
        <v>3350</v>
      </c>
      <c r="Q41" s="24">
        <f t="shared" si="17"/>
        <v>3350</v>
      </c>
    </row>
    <row r="42" spans="1:17" ht="80.25" customHeight="1">
      <c r="A42" s="20" t="s">
        <v>70</v>
      </c>
      <c r="B42" s="29" t="s">
        <v>34</v>
      </c>
      <c r="C42" s="29" t="s">
        <v>32</v>
      </c>
      <c r="D42" s="29" t="s">
        <v>49</v>
      </c>
      <c r="E42" s="29" t="s">
        <v>49</v>
      </c>
      <c r="F42" s="29" t="s">
        <v>56</v>
      </c>
      <c r="G42" s="29" t="s">
        <v>68</v>
      </c>
      <c r="H42" s="29" t="s">
        <v>19</v>
      </c>
      <c r="I42" s="29" t="s">
        <v>21</v>
      </c>
      <c r="J42" s="20" t="s">
        <v>74</v>
      </c>
      <c r="K42" s="41" t="s">
        <v>87</v>
      </c>
      <c r="L42" s="24">
        <v>3650</v>
      </c>
      <c r="M42" s="24">
        <v>2045.5</v>
      </c>
      <c r="N42" s="24">
        <v>3300</v>
      </c>
      <c r="O42" s="24">
        <v>3350</v>
      </c>
      <c r="P42" s="40">
        <v>3350</v>
      </c>
      <c r="Q42" s="40">
        <v>3350</v>
      </c>
    </row>
    <row r="43" spans="1:17" ht="107.25" customHeight="1">
      <c r="A43" s="4" t="s">
        <v>133</v>
      </c>
      <c r="B43" s="29"/>
      <c r="C43" s="30" t="s">
        <v>32</v>
      </c>
      <c r="D43" s="30" t="s">
        <v>129</v>
      </c>
      <c r="E43" s="30" t="s">
        <v>17</v>
      </c>
      <c r="F43" s="30" t="s">
        <v>18</v>
      </c>
      <c r="G43" s="30" t="s">
        <v>17</v>
      </c>
      <c r="H43" s="30" t="s">
        <v>19</v>
      </c>
      <c r="I43" s="30" t="s">
        <v>18</v>
      </c>
      <c r="J43" s="4" t="s">
        <v>133</v>
      </c>
      <c r="K43" s="43"/>
      <c r="L43" s="24">
        <v>0</v>
      </c>
      <c r="M43" s="24">
        <f>M44</f>
        <v>-130.6</v>
      </c>
      <c r="N43" s="24">
        <f t="shared" ref="N43:Q43" si="18">N44</f>
        <v>-130.6</v>
      </c>
      <c r="O43" s="24">
        <f t="shared" si="18"/>
        <v>0</v>
      </c>
      <c r="P43" s="24">
        <f t="shared" si="18"/>
        <v>0</v>
      </c>
      <c r="Q43" s="24">
        <f t="shared" si="18"/>
        <v>0</v>
      </c>
    </row>
    <row r="44" spans="1:17" ht="31.5" customHeight="1">
      <c r="A44" s="20" t="s">
        <v>134</v>
      </c>
      <c r="B44" s="29"/>
      <c r="C44" s="29" t="s">
        <v>32</v>
      </c>
      <c r="D44" s="29" t="s">
        <v>129</v>
      </c>
      <c r="E44" s="29" t="s">
        <v>135</v>
      </c>
      <c r="F44" s="29" t="s">
        <v>18</v>
      </c>
      <c r="G44" s="29" t="s">
        <v>17</v>
      </c>
      <c r="H44" s="29" t="s">
        <v>19</v>
      </c>
      <c r="I44" s="29" t="s">
        <v>21</v>
      </c>
      <c r="J44" s="20" t="s">
        <v>134</v>
      </c>
      <c r="K44" s="43"/>
      <c r="L44" s="24">
        <v>0</v>
      </c>
      <c r="M44" s="24">
        <f>M46</f>
        <v>-130.6</v>
      </c>
      <c r="N44" s="24">
        <f t="shared" ref="N44:Q44" si="19">N46</f>
        <v>-130.6</v>
      </c>
      <c r="O44" s="24">
        <f t="shared" si="19"/>
        <v>0</v>
      </c>
      <c r="P44" s="24">
        <f t="shared" si="19"/>
        <v>0</v>
      </c>
      <c r="Q44" s="24">
        <f t="shared" si="19"/>
        <v>0</v>
      </c>
    </row>
    <row r="45" spans="1:17" ht="58.5" customHeight="1">
      <c r="A45" s="20" t="s">
        <v>134</v>
      </c>
      <c r="B45" s="29"/>
      <c r="C45" s="29" t="s">
        <v>32</v>
      </c>
      <c r="D45" s="29" t="s">
        <v>129</v>
      </c>
      <c r="E45" s="29" t="s">
        <v>135</v>
      </c>
      <c r="F45" s="29" t="s">
        <v>59</v>
      </c>
      <c r="G45" s="29" t="s">
        <v>17</v>
      </c>
      <c r="H45" s="29" t="s">
        <v>19</v>
      </c>
      <c r="I45" s="29" t="s">
        <v>21</v>
      </c>
      <c r="J45" s="20" t="s">
        <v>138</v>
      </c>
      <c r="K45" s="43"/>
      <c r="L45" s="24">
        <f>L46</f>
        <v>0</v>
      </c>
      <c r="M45" s="24">
        <f t="shared" ref="M45:Q45" si="20">M46</f>
        <v>-130.6</v>
      </c>
      <c r="N45" s="24">
        <f t="shared" si="20"/>
        <v>-130.6</v>
      </c>
      <c r="O45" s="24">
        <f t="shared" si="20"/>
        <v>0</v>
      </c>
      <c r="P45" s="24">
        <f t="shared" si="20"/>
        <v>0</v>
      </c>
      <c r="Q45" s="24">
        <f t="shared" si="20"/>
        <v>0</v>
      </c>
    </row>
    <row r="46" spans="1:17" ht="80.25" customHeight="1">
      <c r="A46" s="20" t="s">
        <v>134</v>
      </c>
      <c r="B46" s="29" t="s">
        <v>34</v>
      </c>
      <c r="C46" s="29" t="s">
        <v>32</v>
      </c>
      <c r="D46" s="29" t="s">
        <v>129</v>
      </c>
      <c r="E46" s="29" t="s">
        <v>135</v>
      </c>
      <c r="F46" s="29" t="s">
        <v>137</v>
      </c>
      <c r="G46" s="29" t="s">
        <v>68</v>
      </c>
      <c r="H46" s="29" t="s">
        <v>19</v>
      </c>
      <c r="I46" s="29" t="s">
        <v>21</v>
      </c>
      <c r="J46" s="20" t="s">
        <v>136</v>
      </c>
      <c r="K46" s="43" t="s">
        <v>87</v>
      </c>
      <c r="L46" s="24">
        <v>0</v>
      </c>
      <c r="M46" s="24">
        <v>-130.6</v>
      </c>
      <c r="N46" s="24">
        <v>-130.6</v>
      </c>
      <c r="O46" s="24">
        <v>0</v>
      </c>
      <c r="P46" s="40">
        <v>0</v>
      </c>
      <c r="Q46" s="40">
        <v>0</v>
      </c>
    </row>
    <row r="47" spans="1:17" ht="141.75" customHeight="1">
      <c r="A47" s="4" t="s">
        <v>51</v>
      </c>
      <c r="B47" s="30"/>
      <c r="C47" s="30" t="s">
        <v>32</v>
      </c>
      <c r="D47" s="30" t="s">
        <v>50</v>
      </c>
      <c r="E47" s="30" t="s">
        <v>17</v>
      </c>
      <c r="F47" s="30" t="s">
        <v>18</v>
      </c>
      <c r="G47" s="30" t="s">
        <v>17</v>
      </c>
      <c r="H47" s="30" t="s">
        <v>19</v>
      </c>
      <c r="I47" s="30" t="s">
        <v>18</v>
      </c>
      <c r="J47" s="4" t="s">
        <v>51</v>
      </c>
      <c r="K47" s="4"/>
      <c r="L47" s="27">
        <f>L48+L53</f>
        <v>584.20000000000005</v>
      </c>
      <c r="M47" s="27">
        <f t="shared" ref="M47:Q47" si="21">M48+M53</f>
        <v>543.20000000000005</v>
      </c>
      <c r="N47" s="27">
        <f t="shared" si="21"/>
        <v>653.4</v>
      </c>
      <c r="O47" s="27">
        <f t="shared" si="21"/>
        <v>984.5</v>
      </c>
      <c r="P47" s="27">
        <f t="shared" si="21"/>
        <v>984.5</v>
      </c>
      <c r="Q47" s="27">
        <f t="shared" si="21"/>
        <v>984.5</v>
      </c>
    </row>
    <row r="48" spans="1:17" ht="215.25" customHeight="1">
      <c r="A48" s="20" t="s">
        <v>88</v>
      </c>
      <c r="B48" s="29"/>
      <c r="C48" s="29">
        <v>1</v>
      </c>
      <c r="D48" s="29" t="s">
        <v>50</v>
      </c>
      <c r="E48" s="29" t="s">
        <v>47</v>
      </c>
      <c r="F48" s="29" t="s">
        <v>18</v>
      </c>
      <c r="G48" s="29" t="s">
        <v>17</v>
      </c>
      <c r="H48" s="29" t="s">
        <v>19</v>
      </c>
      <c r="I48" s="29" t="s">
        <v>36</v>
      </c>
      <c r="J48" s="20" t="s">
        <v>99</v>
      </c>
      <c r="K48" s="20"/>
      <c r="L48" s="24">
        <f>L51+L49</f>
        <v>454.2</v>
      </c>
      <c r="M48" s="24">
        <f t="shared" ref="M48:Q48" si="22">M51+M49</f>
        <v>391.7</v>
      </c>
      <c r="N48" s="24">
        <f t="shared" si="22"/>
        <v>468.9</v>
      </c>
      <c r="O48" s="24">
        <f t="shared" si="22"/>
        <v>774.5</v>
      </c>
      <c r="P48" s="24">
        <f t="shared" si="22"/>
        <v>774.5</v>
      </c>
      <c r="Q48" s="24">
        <f t="shared" si="22"/>
        <v>774.5</v>
      </c>
    </row>
    <row r="49" spans="1:17" ht="198" customHeight="1">
      <c r="A49" s="20" t="s">
        <v>88</v>
      </c>
      <c r="B49" s="29"/>
      <c r="C49" s="29">
        <v>1</v>
      </c>
      <c r="D49" s="29" t="s">
        <v>50</v>
      </c>
      <c r="E49" s="29" t="s">
        <v>47</v>
      </c>
      <c r="F49" s="29" t="s">
        <v>22</v>
      </c>
      <c r="G49" s="29" t="s">
        <v>17</v>
      </c>
      <c r="H49" s="29" t="s">
        <v>19</v>
      </c>
      <c r="I49" s="29" t="s">
        <v>36</v>
      </c>
      <c r="J49" s="20" t="s">
        <v>146</v>
      </c>
      <c r="K49" s="20"/>
      <c r="L49" s="24">
        <f>L50</f>
        <v>0</v>
      </c>
      <c r="M49" s="24">
        <f t="shared" ref="M49:Q49" si="23">M50</f>
        <v>0</v>
      </c>
      <c r="N49" s="24">
        <f t="shared" si="23"/>
        <v>0</v>
      </c>
      <c r="O49" s="24">
        <f t="shared" si="23"/>
        <v>311</v>
      </c>
      <c r="P49" s="24">
        <f t="shared" si="23"/>
        <v>311</v>
      </c>
      <c r="Q49" s="24">
        <f t="shared" si="23"/>
        <v>311</v>
      </c>
    </row>
    <row r="50" spans="1:17" ht="246" customHeight="1">
      <c r="A50" s="20" t="s">
        <v>88</v>
      </c>
      <c r="B50" s="29" t="s">
        <v>147</v>
      </c>
      <c r="C50" s="29">
        <v>1</v>
      </c>
      <c r="D50" s="29" t="s">
        <v>50</v>
      </c>
      <c r="E50" s="29" t="s">
        <v>47</v>
      </c>
      <c r="F50" s="29" t="s">
        <v>145</v>
      </c>
      <c r="G50" s="29" t="s">
        <v>47</v>
      </c>
      <c r="H50" s="29" t="s">
        <v>19</v>
      </c>
      <c r="I50" s="29" t="s">
        <v>36</v>
      </c>
      <c r="J50" s="20" t="s">
        <v>144</v>
      </c>
      <c r="K50" s="20" t="s">
        <v>148</v>
      </c>
      <c r="L50" s="24">
        <v>0</v>
      </c>
      <c r="M50" s="24">
        <v>0</v>
      </c>
      <c r="N50" s="24">
        <v>0</v>
      </c>
      <c r="O50" s="24">
        <v>311</v>
      </c>
      <c r="P50" s="24">
        <v>311</v>
      </c>
      <c r="Q50" s="24">
        <v>311</v>
      </c>
    </row>
    <row r="51" spans="1:17" ht="204.75" customHeight="1">
      <c r="A51" s="20" t="s">
        <v>88</v>
      </c>
      <c r="B51" s="29"/>
      <c r="C51" s="29">
        <v>1</v>
      </c>
      <c r="D51" s="29" t="s">
        <v>50</v>
      </c>
      <c r="E51" s="29" t="s">
        <v>47</v>
      </c>
      <c r="F51" s="29" t="s">
        <v>26</v>
      </c>
      <c r="G51" s="29" t="s">
        <v>17</v>
      </c>
      <c r="H51" s="29" t="s">
        <v>19</v>
      </c>
      <c r="I51" s="29" t="s">
        <v>36</v>
      </c>
      <c r="J51" s="31" t="s">
        <v>58</v>
      </c>
      <c r="K51" s="20"/>
      <c r="L51" s="24">
        <f>L52</f>
        <v>454.2</v>
      </c>
      <c r="M51" s="24">
        <f t="shared" ref="M51:Q51" si="24">M52</f>
        <v>391.7</v>
      </c>
      <c r="N51" s="24">
        <f t="shared" si="24"/>
        <v>468.9</v>
      </c>
      <c r="O51" s="24">
        <f t="shared" si="24"/>
        <v>463.5</v>
      </c>
      <c r="P51" s="24">
        <f t="shared" si="24"/>
        <v>463.5</v>
      </c>
      <c r="Q51" s="24">
        <f t="shared" si="24"/>
        <v>463.5</v>
      </c>
    </row>
    <row r="52" spans="1:17" ht="198" customHeight="1">
      <c r="A52" s="20" t="s">
        <v>88</v>
      </c>
      <c r="B52" s="29" t="s">
        <v>57</v>
      </c>
      <c r="C52" s="29" t="s">
        <v>32</v>
      </c>
      <c r="D52" s="29" t="s">
        <v>50</v>
      </c>
      <c r="E52" s="29" t="s">
        <v>47</v>
      </c>
      <c r="F52" s="29" t="s">
        <v>75</v>
      </c>
      <c r="G52" s="29" t="s">
        <v>68</v>
      </c>
      <c r="H52" s="29" t="s">
        <v>19</v>
      </c>
      <c r="I52" s="29" t="s">
        <v>36</v>
      </c>
      <c r="J52" s="20" t="s">
        <v>89</v>
      </c>
      <c r="K52" s="20" t="s">
        <v>63</v>
      </c>
      <c r="L52" s="24">
        <v>454.2</v>
      </c>
      <c r="M52" s="24">
        <v>391.7</v>
      </c>
      <c r="N52" s="24">
        <v>468.9</v>
      </c>
      <c r="O52" s="24">
        <v>463.5</v>
      </c>
      <c r="P52" s="40">
        <v>463.5</v>
      </c>
      <c r="Q52" s="40">
        <v>463.5</v>
      </c>
    </row>
    <row r="53" spans="1:17" ht="195.75" customHeight="1">
      <c r="A53" s="20" t="s">
        <v>128</v>
      </c>
      <c r="B53" s="29"/>
      <c r="C53" s="29">
        <v>1</v>
      </c>
      <c r="D53" s="29" t="s">
        <v>50</v>
      </c>
      <c r="E53" s="29" t="s">
        <v>129</v>
      </c>
      <c r="F53" s="29" t="s">
        <v>18</v>
      </c>
      <c r="G53" s="29" t="s">
        <v>17</v>
      </c>
      <c r="H53" s="29" t="s">
        <v>19</v>
      </c>
      <c r="I53" s="29" t="s">
        <v>36</v>
      </c>
      <c r="J53" s="20" t="s">
        <v>128</v>
      </c>
      <c r="K53" s="20"/>
      <c r="L53" s="24">
        <f>L54</f>
        <v>130</v>
      </c>
      <c r="M53" s="24">
        <f t="shared" ref="M53:Q53" si="25">M54</f>
        <v>151.5</v>
      </c>
      <c r="N53" s="24">
        <f t="shared" si="25"/>
        <v>184.5</v>
      </c>
      <c r="O53" s="24">
        <f t="shared" si="25"/>
        <v>210</v>
      </c>
      <c r="P53" s="24">
        <f t="shared" si="25"/>
        <v>210</v>
      </c>
      <c r="Q53" s="24">
        <f t="shared" si="25"/>
        <v>210</v>
      </c>
    </row>
    <row r="54" spans="1:17" ht="247.5" customHeight="1">
      <c r="A54" s="20" t="s">
        <v>128</v>
      </c>
      <c r="B54" s="29"/>
      <c r="C54" s="29">
        <v>1</v>
      </c>
      <c r="D54" s="29" t="s">
        <v>50</v>
      </c>
      <c r="E54" s="29" t="s">
        <v>129</v>
      </c>
      <c r="F54" s="29" t="s">
        <v>131</v>
      </c>
      <c r="G54" s="29" t="s">
        <v>17</v>
      </c>
      <c r="H54" s="29" t="s">
        <v>19</v>
      </c>
      <c r="I54" s="29" t="s">
        <v>36</v>
      </c>
      <c r="J54" s="20" t="s">
        <v>130</v>
      </c>
      <c r="K54" s="20"/>
      <c r="L54" s="24">
        <f>L55</f>
        <v>130</v>
      </c>
      <c r="M54" s="24">
        <f t="shared" ref="M54:Q54" si="26">M55</f>
        <v>151.5</v>
      </c>
      <c r="N54" s="24">
        <f t="shared" si="26"/>
        <v>184.5</v>
      </c>
      <c r="O54" s="24">
        <f t="shared" si="26"/>
        <v>210</v>
      </c>
      <c r="P54" s="24">
        <f t="shared" si="26"/>
        <v>210</v>
      </c>
      <c r="Q54" s="24">
        <f t="shared" si="26"/>
        <v>210</v>
      </c>
    </row>
    <row r="55" spans="1:17" ht="245.25" customHeight="1">
      <c r="A55" s="20" t="s">
        <v>128</v>
      </c>
      <c r="B55" s="29" t="s">
        <v>57</v>
      </c>
      <c r="C55" s="29">
        <v>1</v>
      </c>
      <c r="D55" s="29" t="s">
        <v>50</v>
      </c>
      <c r="E55" s="29" t="s">
        <v>129</v>
      </c>
      <c r="F55" s="29" t="s">
        <v>131</v>
      </c>
      <c r="G55" s="29" t="s">
        <v>68</v>
      </c>
      <c r="H55" s="29" t="s">
        <v>19</v>
      </c>
      <c r="I55" s="29" t="s">
        <v>36</v>
      </c>
      <c r="J55" s="20" t="s">
        <v>132</v>
      </c>
      <c r="K55" s="20" t="s">
        <v>63</v>
      </c>
      <c r="L55" s="24">
        <v>130</v>
      </c>
      <c r="M55" s="24">
        <v>151.5</v>
      </c>
      <c r="N55" s="24">
        <v>184.5</v>
      </c>
      <c r="O55" s="24">
        <v>210</v>
      </c>
      <c r="P55" s="40">
        <v>210</v>
      </c>
      <c r="Q55" s="40">
        <v>210</v>
      </c>
    </row>
    <row r="56" spans="1:17" ht="87" customHeight="1">
      <c r="A56" s="4" t="s">
        <v>100</v>
      </c>
      <c r="B56" s="30"/>
      <c r="C56" s="30">
        <v>1</v>
      </c>
      <c r="D56" s="30" t="s">
        <v>81</v>
      </c>
      <c r="E56" s="30" t="s">
        <v>17</v>
      </c>
      <c r="F56" s="30" t="s">
        <v>18</v>
      </c>
      <c r="G56" s="30" t="s">
        <v>17</v>
      </c>
      <c r="H56" s="30" t="s">
        <v>19</v>
      </c>
      <c r="I56" s="30" t="s">
        <v>18</v>
      </c>
      <c r="J56" s="4" t="s">
        <v>100</v>
      </c>
      <c r="K56" s="4"/>
      <c r="L56" s="27">
        <f>L57+L60</f>
        <v>130.80000000000001</v>
      </c>
      <c r="M56" s="27">
        <f t="shared" ref="M56:Q56" si="27">M57+M60</f>
        <v>105.8</v>
      </c>
      <c r="N56" s="27">
        <f t="shared" si="27"/>
        <v>105.8</v>
      </c>
      <c r="O56" s="27">
        <f t="shared" si="27"/>
        <v>25</v>
      </c>
      <c r="P56" s="27">
        <f t="shared" si="27"/>
        <v>25</v>
      </c>
      <c r="Q56" s="27">
        <f t="shared" si="27"/>
        <v>25</v>
      </c>
    </row>
    <row r="57" spans="1:17" ht="46.5" customHeight="1">
      <c r="A57" s="20" t="s">
        <v>91</v>
      </c>
      <c r="B57" s="30"/>
      <c r="C57" s="29">
        <v>1</v>
      </c>
      <c r="D57" s="29" t="s">
        <v>81</v>
      </c>
      <c r="E57" s="29" t="s">
        <v>20</v>
      </c>
      <c r="F57" s="29" t="s">
        <v>18</v>
      </c>
      <c r="G57" s="29" t="s">
        <v>17</v>
      </c>
      <c r="H57" s="29" t="s">
        <v>19</v>
      </c>
      <c r="I57" s="29" t="s">
        <v>83</v>
      </c>
      <c r="J57" s="20" t="s">
        <v>91</v>
      </c>
      <c r="K57" s="4"/>
      <c r="L57" s="24">
        <f>L58</f>
        <v>25</v>
      </c>
      <c r="M57" s="24">
        <f t="shared" ref="M57:Q57" si="28">M58</f>
        <v>0</v>
      </c>
      <c r="N57" s="24">
        <f t="shared" si="28"/>
        <v>0</v>
      </c>
      <c r="O57" s="24">
        <f t="shared" si="28"/>
        <v>25</v>
      </c>
      <c r="P57" s="24">
        <f t="shared" si="28"/>
        <v>25</v>
      </c>
      <c r="Q57" s="24">
        <f t="shared" si="28"/>
        <v>25</v>
      </c>
    </row>
    <row r="58" spans="1:17" ht="41.25" customHeight="1">
      <c r="A58" s="20" t="s">
        <v>91</v>
      </c>
      <c r="B58" s="30"/>
      <c r="C58" s="29">
        <v>1</v>
      </c>
      <c r="D58" s="29" t="s">
        <v>81</v>
      </c>
      <c r="E58" s="29" t="s">
        <v>20</v>
      </c>
      <c r="F58" s="29" t="s">
        <v>90</v>
      </c>
      <c r="G58" s="29" t="s">
        <v>17</v>
      </c>
      <c r="H58" s="29" t="s">
        <v>19</v>
      </c>
      <c r="I58" s="29" t="s">
        <v>83</v>
      </c>
      <c r="J58" s="20" t="s">
        <v>84</v>
      </c>
      <c r="K58" s="4"/>
      <c r="L58" s="24">
        <f>L59</f>
        <v>25</v>
      </c>
      <c r="M58" s="24">
        <f t="shared" ref="M58:Q58" si="29">M59</f>
        <v>0</v>
      </c>
      <c r="N58" s="24">
        <f t="shared" si="29"/>
        <v>0</v>
      </c>
      <c r="O58" s="24">
        <f t="shared" si="29"/>
        <v>25</v>
      </c>
      <c r="P58" s="24">
        <f t="shared" si="29"/>
        <v>25</v>
      </c>
      <c r="Q58" s="24">
        <f t="shared" si="29"/>
        <v>25</v>
      </c>
    </row>
    <row r="59" spans="1:17" ht="98.25" customHeight="1">
      <c r="A59" s="20" t="s">
        <v>91</v>
      </c>
      <c r="B59" s="29" t="s">
        <v>57</v>
      </c>
      <c r="C59" s="29">
        <v>1</v>
      </c>
      <c r="D59" s="29" t="s">
        <v>81</v>
      </c>
      <c r="E59" s="29" t="s">
        <v>20</v>
      </c>
      <c r="F59" s="29" t="s">
        <v>82</v>
      </c>
      <c r="G59" s="29" t="s">
        <v>68</v>
      </c>
      <c r="H59" s="29" t="s">
        <v>19</v>
      </c>
      <c r="I59" s="29" t="s">
        <v>83</v>
      </c>
      <c r="J59" s="31" t="s">
        <v>101</v>
      </c>
      <c r="K59" s="20" t="s">
        <v>63</v>
      </c>
      <c r="L59" s="24">
        <v>25</v>
      </c>
      <c r="M59" s="24">
        <v>0</v>
      </c>
      <c r="N59" s="24">
        <v>0</v>
      </c>
      <c r="O59" s="24">
        <v>25</v>
      </c>
      <c r="P59" s="40">
        <v>25</v>
      </c>
      <c r="Q59" s="40">
        <v>25</v>
      </c>
    </row>
    <row r="60" spans="1:17" ht="43.5" customHeight="1">
      <c r="A60" s="20" t="s">
        <v>91</v>
      </c>
      <c r="B60" s="29"/>
      <c r="C60" s="29">
        <v>1</v>
      </c>
      <c r="D60" s="29" t="s">
        <v>81</v>
      </c>
      <c r="E60" s="29" t="s">
        <v>23</v>
      </c>
      <c r="F60" s="29" t="s">
        <v>18</v>
      </c>
      <c r="G60" s="29" t="s">
        <v>17</v>
      </c>
      <c r="H60" s="29" t="s">
        <v>19</v>
      </c>
      <c r="I60" s="29" t="s">
        <v>83</v>
      </c>
      <c r="J60" s="31" t="s">
        <v>114</v>
      </c>
      <c r="K60" s="20"/>
      <c r="L60" s="24">
        <f>L61</f>
        <v>105.8</v>
      </c>
      <c r="M60" s="24">
        <f>M61</f>
        <v>105.8</v>
      </c>
      <c r="N60" s="24">
        <f>N61</f>
        <v>105.8</v>
      </c>
      <c r="O60" s="24">
        <v>0</v>
      </c>
      <c r="P60" s="40">
        <v>0</v>
      </c>
      <c r="Q60" s="40">
        <v>0</v>
      </c>
    </row>
    <row r="61" spans="1:17" ht="50.25" customHeight="1">
      <c r="A61" s="20" t="s">
        <v>91</v>
      </c>
      <c r="B61" s="29"/>
      <c r="C61" s="29">
        <v>1</v>
      </c>
      <c r="D61" s="29" t="s">
        <v>81</v>
      </c>
      <c r="E61" s="29" t="s">
        <v>23</v>
      </c>
      <c r="F61" s="29" t="s">
        <v>90</v>
      </c>
      <c r="G61" s="29" t="s">
        <v>17</v>
      </c>
      <c r="H61" s="29" t="s">
        <v>19</v>
      </c>
      <c r="I61" s="29" t="s">
        <v>83</v>
      </c>
      <c r="J61" s="31" t="s">
        <v>115</v>
      </c>
      <c r="K61" s="20"/>
      <c r="L61" s="24">
        <f>L62</f>
        <v>105.8</v>
      </c>
      <c r="M61" s="24">
        <f>M62</f>
        <v>105.8</v>
      </c>
      <c r="N61" s="24">
        <v>105.8</v>
      </c>
      <c r="O61" s="24">
        <v>0</v>
      </c>
      <c r="P61" s="40">
        <v>0</v>
      </c>
      <c r="Q61" s="40">
        <v>0</v>
      </c>
    </row>
    <row r="62" spans="1:17" ht="102.75" customHeight="1">
      <c r="A62" s="20" t="s">
        <v>91</v>
      </c>
      <c r="B62" s="29" t="s">
        <v>57</v>
      </c>
      <c r="C62" s="29">
        <v>1</v>
      </c>
      <c r="D62" s="29" t="s">
        <v>81</v>
      </c>
      <c r="E62" s="29" t="s">
        <v>23</v>
      </c>
      <c r="F62" s="29" t="s">
        <v>82</v>
      </c>
      <c r="G62" s="29" t="s">
        <v>68</v>
      </c>
      <c r="H62" s="29" t="s">
        <v>19</v>
      </c>
      <c r="I62" s="29" t="s">
        <v>83</v>
      </c>
      <c r="J62" s="31" t="s">
        <v>116</v>
      </c>
      <c r="K62" s="20" t="s">
        <v>63</v>
      </c>
      <c r="L62" s="24">
        <v>105.8</v>
      </c>
      <c r="M62" s="24">
        <v>105.8</v>
      </c>
      <c r="N62" s="24">
        <v>105.8</v>
      </c>
      <c r="O62" s="24">
        <v>0</v>
      </c>
      <c r="P62" s="40">
        <v>0</v>
      </c>
      <c r="Q62" s="40">
        <v>0</v>
      </c>
    </row>
    <row r="63" spans="1:17" ht="65.25" customHeight="1">
      <c r="A63" s="4" t="s">
        <v>117</v>
      </c>
      <c r="B63" s="29"/>
      <c r="C63" s="30" t="s">
        <v>32</v>
      </c>
      <c r="D63" s="30" t="s">
        <v>118</v>
      </c>
      <c r="E63" s="30" t="s">
        <v>17</v>
      </c>
      <c r="F63" s="30" t="s">
        <v>18</v>
      </c>
      <c r="G63" s="30" t="s">
        <v>17</v>
      </c>
      <c r="H63" s="30" t="s">
        <v>19</v>
      </c>
      <c r="I63" s="30" t="s">
        <v>18</v>
      </c>
      <c r="J63" s="42" t="s">
        <v>117</v>
      </c>
      <c r="K63" s="20"/>
      <c r="L63" s="27">
        <f>L64+L66+L69</f>
        <v>30</v>
      </c>
      <c r="M63" s="27">
        <f t="shared" ref="M63:Q63" si="30">M64+M66+M69</f>
        <v>40.200000000000003</v>
      </c>
      <c r="N63" s="27">
        <f t="shared" si="30"/>
        <v>45.2</v>
      </c>
      <c r="O63" s="27">
        <f t="shared" si="30"/>
        <v>15</v>
      </c>
      <c r="P63" s="27">
        <f t="shared" si="30"/>
        <v>15</v>
      </c>
      <c r="Q63" s="27">
        <f t="shared" si="30"/>
        <v>15</v>
      </c>
    </row>
    <row r="64" spans="1:17" ht="125.25" customHeight="1">
      <c r="A64" s="20" t="s">
        <v>119</v>
      </c>
      <c r="B64" s="29"/>
      <c r="C64" s="29" t="s">
        <v>32</v>
      </c>
      <c r="D64" s="29" t="s">
        <v>118</v>
      </c>
      <c r="E64" s="29" t="s">
        <v>23</v>
      </c>
      <c r="F64" s="29" t="s">
        <v>18</v>
      </c>
      <c r="G64" s="29" t="s">
        <v>23</v>
      </c>
      <c r="H64" s="29" t="s">
        <v>19</v>
      </c>
      <c r="I64" s="29" t="s">
        <v>120</v>
      </c>
      <c r="J64" s="31" t="s">
        <v>119</v>
      </c>
      <c r="K64" s="20"/>
      <c r="L64" s="24">
        <f>L65</f>
        <v>30</v>
      </c>
      <c r="M64" s="24">
        <f t="shared" ref="M64:Q64" si="31">M65</f>
        <v>10</v>
      </c>
      <c r="N64" s="24">
        <f t="shared" si="31"/>
        <v>15</v>
      </c>
      <c r="O64" s="24">
        <f t="shared" si="31"/>
        <v>15</v>
      </c>
      <c r="P64" s="24">
        <f t="shared" si="31"/>
        <v>15</v>
      </c>
      <c r="Q64" s="24">
        <f t="shared" si="31"/>
        <v>15</v>
      </c>
    </row>
    <row r="65" spans="1:17" ht="168.75" customHeight="1">
      <c r="A65" s="20" t="s">
        <v>119</v>
      </c>
      <c r="B65" s="29" t="s">
        <v>57</v>
      </c>
      <c r="C65" s="29" t="s">
        <v>32</v>
      </c>
      <c r="D65" s="29" t="s">
        <v>118</v>
      </c>
      <c r="E65" s="29" t="s">
        <v>23</v>
      </c>
      <c r="F65" s="29" t="s">
        <v>22</v>
      </c>
      <c r="G65" s="29" t="s">
        <v>23</v>
      </c>
      <c r="H65" s="29" t="s">
        <v>19</v>
      </c>
      <c r="I65" s="29" t="s">
        <v>120</v>
      </c>
      <c r="J65" s="31" t="s">
        <v>121</v>
      </c>
      <c r="K65" s="20" t="s">
        <v>63</v>
      </c>
      <c r="L65" s="24">
        <v>30</v>
      </c>
      <c r="M65" s="24">
        <v>10</v>
      </c>
      <c r="N65" s="24">
        <v>15</v>
      </c>
      <c r="O65" s="24">
        <v>15</v>
      </c>
      <c r="P65" s="40">
        <v>15</v>
      </c>
      <c r="Q65" s="40">
        <v>15</v>
      </c>
    </row>
    <row r="66" spans="1:17" ht="255.75" customHeight="1">
      <c r="A66" s="20" t="s">
        <v>119</v>
      </c>
      <c r="B66" s="29"/>
      <c r="C66" s="29" t="s">
        <v>32</v>
      </c>
      <c r="D66" s="29" t="s">
        <v>118</v>
      </c>
      <c r="E66" s="29" t="s">
        <v>150</v>
      </c>
      <c r="F66" s="29" t="s">
        <v>18</v>
      </c>
      <c r="G66" s="29" t="s">
        <v>17</v>
      </c>
      <c r="H66" s="29" t="s">
        <v>19</v>
      </c>
      <c r="I66" s="29" t="s">
        <v>120</v>
      </c>
      <c r="J66" s="31" t="s">
        <v>149</v>
      </c>
      <c r="K66" s="20"/>
      <c r="L66" s="24">
        <f>L67</f>
        <v>0</v>
      </c>
      <c r="M66" s="24">
        <f t="shared" ref="M66:Q66" si="32">M67</f>
        <v>25.2</v>
      </c>
      <c r="N66" s="24">
        <f t="shared" si="32"/>
        <v>25.2</v>
      </c>
      <c r="O66" s="24">
        <f t="shared" si="32"/>
        <v>0</v>
      </c>
      <c r="P66" s="24">
        <f t="shared" si="32"/>
        <v>0</v>
      </c>
      <c r="Q66" s="24">
        <f t="shared" si="32"/>
        <v>0</v>
      </c>
    </row>
    <row r="67" spans="1:17" ht="144" customHeight="1">
      <c r="A67" s="20" t="s">
        <v>119</v>
      </c>
      <c r="B67" s="29"/>
      <c r="C67" s="29" t="s">
        <v>32</v>
      </c>
      <c r="D67" s="29" t="s">
        <v>118</v>
      </c>
      <c r="E67" s="29" t="s">
        <v>150</v>
      </c>
      <c r="F67" s="29" t="s">
        <v>22</v>
      </c>
      <c r="G67" s="29" t="s">
        <v>17</v>
      </c>
      <c r="H67" s="29" t="s">
        <v>19</v>
      </c>
      <c r="I67" s="29" t="s">
        <v>120</v>
      </c>
      <c r="J67" s="31" t="s">
        <v>151</v>
      </c>
      <c r="K67" s="20"/>
      <c r="L67" s="24">
        <f>L68</f>
        <v>0</v>
      </c>
      <c r="M67" s="24">
        <f t="shared" ref="M67:Q67" si="33">M68</f>
        <v>25.2</v>
      </c>
      <c r="N67" s="24">
        <f t="shared" si="33"/>
        <v>25.2</v>
      </c>
      <c r="O67" s="24">
        <f t="shared" si="33"/>
        <v>0</v>
      </c>
      <c r="P67" s="24">
        <f t="shared" si="33"/>
        <v>0</v>
      </c>
      <c r="Q67" s="24">
        <f t="shared" si="33"/>
        <v>0</v>
      </c>
    </row>
    <row r="68" spans="1:17" ht="177" customHeight="1">
      <c r="A68" s="20" t="s">
        <v>119</v>
      </c>
      <c r="B68" s="29" t="s">
        <v>57</v>
      </c>
      <c r="C68" s="29" t="s">
        <v>32</v>
      </c>
      <c r="D68" s="29" t="s">
        <v>118</v>
      </c>
      <c r="E68" s="29" t="s">
        <v>150</v>
      </c>
      <c r="F68" s="29" t="s">
        <v>22</v>
      </c>
      <c r="G68" s="29" t="s">
        <v>68</v>
      </c>
      <c r="H68" s="29" t="s">
        <v>19</v>
      </c>
      <c r="I68" s="29" t="s">
        <v>120</v>
      </c>
      <c r="J68" s="31" t="s">
        <v>152</v>
      </c>
      <c r="K68" s="20" t="s">
        <v>63</v>
      </c>
      <c r="L68" s="24">
        <v>0</v>
      </c>
      <c r="M68" s="24">
        <v>25.2</v>
      </c>
      <c r="N68" s="24">
        <v>25.2</v>
      </c>
      <c r="O68" s="24">
        <v>0</v>
      </c>
      <c r="P68" s="40">
        <v>0</v>
      </c>
      <c r="Q68" s="40">
        <v>0</v>
      </c>
    </row>
    <row r="69" spans="1:17" ht="86.25" customHeight="1">
      <c r="A69" s="20" t="s">
        <v>119</v>
      </c>
      <c r="B69" s="29"/>
      <c r="C69" s="29" t="s">
        <v>32</v>
      </c>
      <c r="D69" s="29" t="s">
        <v>118</v>
      </c>
      <c r="E69" s="29" t="s">
        <v>68</v>
      </c>
      <c r="F69" s="29" t="s">
        <v>18</v>
      </c>
      <c r="G69" s="29" t="s">
        <v>17</v>
      </c>
      <c r="H69" s="29" t="s">
        <v>19</v>
      </c>
      <c r="I69" s="29" t="s">
        <v>120</v>
      </c>
      <c r="J69" s="31" t="s">
        <v>153</v>
      </c>
      <c r="K69" s="20"/>
      <c r="L69" s="24">
        <f>L70</f>
        <v>0</v>
      </c>
      <c r="M69" s="24">
        <f t="shared" ref="M69:Q69" si="34">M70</f>
        <v>5</v>
      </c>
      <c r="N69" s="24">
        <f t="shared" si="34"/>
        <v>5</v>
      </c>
      <c r="O69" s="24">
        <f t="shared" si="34"/>
        <v>0</v>
      </c>
      <c r="P69" s="24">
        <f t="shared" si="34"/>
        <v>0</v>
      </c>
      <c r="Q69" s="24">
        <f t="shared" si="34"/>
        <v>0</v>
      </c>
    </row>
    <row r="70" spans="1:17" ht="107.25" customHeight="1">
      <c r="A70" s="20" t="s">
        <v>119</v>
      </c>
      <c r="B70" s="29"/>
      <c r="C70" s="29" t="s">
        <v>32</v>
      </c>
      <c r="D70" s="29" t="s">
        <v>118</v>
      </c>
      <c r="E70" s="29" t="s">
        <v>68</v>
      </c>
      <c r="F70" s="29" t="s">
        <v>35</v>
      </c>
      <c r="G70" s="29" t="s">
        <v>17</v>
      </c>
      <c r="H70" s="29" t="s">
        <v>19</v>
      </c>
      <c r="I70" s="29" t="s">
        <v>120</v>
      </c>
      <c r="J70" s="31" t="s">
        <v>154</v>
      </c>
      <c r="K70" s="20"/>
      <c r="L70" s="24">
        <f>L71</f>
        <v>0</v>
      </c>
      <c r="M70" s="24">
        <f t="shared" ref="M70:Q70" si="35">M71</f>
        <v>5</v>
      </c>
      <c r="N70" s="24">
        <f t="shared" si="35"/>
        <v>5</v>
      </c>
      <c r="O70" s="24">
        <f t="shared" si="35"/>
        <v>0</v>
      </c>
      <c r="P70" s="24">
        <f t="shared" si="35"/>
        <v>0</v>
      </c>
      <c r="Q70" s="24">
        <f t="shared" si="35"/>
        <v>0</v>
      </c>
    </row>
    <row r="71" spans="1:17" ht="141" customHeight="1">
      <c r="A71" s="20" t="s">
        <v>119</v>
      </c>
      <c r="B71" s="29" t="s">
        <v>155</v>
      </c>
      <c r="C71" s="29" t="s">
        <v>32</v>
      </c>
      <c r="D71" s="29" t="s">
        <v>118</v>
      </c>
      <c r="E71" s="29" t="s">
        <v>68</v>
      </c>
      <c r="F71" s="29" t="s">
        <v>35</v>
      </c>
      <c r="G71" s="29" t="s">
        <v>68</v>
      </c>
      <c r="H71" s="29" t="s">
        <v>19</v>
      </c>
      <c r="I71" s="29" t="s">
        <v>120</v>
      </c>
      <c r="J71" s="31" t="s">
        <v>156</v>
      </c>
      <c r="K71" s="20" t="s">
        <v>157</v>
      </c>
      <c r="L71" s="24">
        <v>0</v>
      </c>
      <c r="M71" s="24">
        <v>5</v>
      </c>
      <c r="N71" s="24">
        <v>5</v>
      </c>
      <c r="O71" s="24">
        <v>0</v>
      </c>
      <c r="P71" s="40">
        <v>0</v>
      </c>
      <c r="Q71" s="40">
        <v>0</v>
      </c>
    </row>
    <row r="72" spans="1:17" ht="42" customHeight="1">
      <c r="A72" s="4" t="s">
        <v>52</v>
      </c>
      <c r="B72" s="32"/>
      <c r="C72" s="33">
        <v>2</v>
      </c>
      <c r="D72" s="34">
        <v>0</v>
      </c>
      <c r="E72" s="34">
        <v>0</v>
      </c>
      <c r="F72" s="32">
        <v>0</v>
      </c>
      <c r="G72" s="34">
        <v>0</v>
      </c>
      <c r="H72" s="35">
        <v>0</v>
      </c>
      <c r="I72" s="32">
        <v>0</v>
      </c>
      <c r="J72" s="4" t="s">
        <v>52</v>
      </c>
      <c r="K72" s="26"/>
      <c r="L72" s="27">
        <f t="shared" ref="L72:Q72" si="36">L73+L90</f>
        <v>33914.5</v>
      </c>
      <c r="M72" s="27">
        <f t="shared" si="36"/>
        <v>16207.900000000001</v>
      </c>
      <c r="N72" s="27">
        <f t="shared" si="36"/>
        <v>30825.8</v>
      </c>
      <c r="O72" s="27">
        <f t="shared" si="36"/>
        <v>13954.499999999998</v>
      </c>
      <c r="P72" s="27">
        <f t="shared" si="36"/>
        <v>7649.7</v>
      </c>
      <c r="Q72" s="27">
        <f t="shared" si="36"/>
        <v>7074.3</v>
      </c>
    </row>
    <row r="73" spans="1:17" ht="100.5" customHeight="1">
      <c r="A73" s="4" t="s">
        <v>53</v>
      </c>
      <c r="B73" s="32"/>
      <c r="C73" s="33">
        <v>2</v>
      </c>
      <c r="D73" s="34">
        <v>2</v>
      </c>
      <c r="E73" s="34">
        <v>0</v>
      </c>
      <c r="F73" s="32">
        <v>0</v>
      </c>
      <c r="G73" s="34">
        <v>0</v>
      </c>
      <c r="H73" s="35">
        <v>0</v>
      </c>
      <c r="I73" s="32">
        <v>0</v>
      </c>
      <c r="J73" s="4" t="s">
        <v>53</v>
      </c>
      <c r="K73" s="45"/>
      <c r="L73" s="27">
        <f>L74+L79+L82+L87</f>
        <v>33654.5</v>
      </c>
      <c r="M73" s="27">
        <f t="shared" ref="M73:Q73" si="37">M74+M79+M82+M87</f>
        <v>15854.300000000001</v>
      </c>
      <c r="N73" s="27">
        <f t="shared" si="37"/>
        <v>30472.2</v>
      </c>
      <c r="O73" s="27">
        <f t="shared" si="37"/>
        <v>13954.499999999998</v>
      </c>
      <c r="P73" s="27">
        <f t="shared" si="37"/>
        <v>7649.7</v>
      </c>
      <c r="Q73" s="27">
        <f t="shared" si="37"/>
        <v>7074.3</v>
      </c>
    </row>
    <row r="74" spans="1:17" ht="50.25" customHeight="1">
      <c r="A74" s="20" t="s">
        <v>76</v>
      </c>
      <c r="B74" s="36"/>
      <c r="C74" s="37">
        <v>2</v>
      </c>
      <c r="D74" s="38">
        <v>2</v>
      </c>
      <c r="E74" s="38">
        <v>10</v>
      </c>
      <c r="F74" s="36">
        <v>0</v>
      </c>
      <c r="G74" s="38">
        <v>0</v>
      </c>
      <c r="H74" s="39">
        <v>0</v>
      </c>
      <c r="I74" s="36">
        <v>150</v>
      </c>
      <c r="J74" s="20" t="s">
        <v>76</v>
      </c>
      <c r="K74" s="20"/>
      <c r="L74" s="24">
        <f>L75+L77</f>
        <v>10006.700000000001</v>
      </c>
      <c r="M74" s="24">
        <f t="shared" ref="M74:Q74" si="38">M75+M77</f>
        <v>10006.700000000001</v>
      </c>
      <c r="N74" s="24">
        <f t="shared" si="38"/>
        <v>10006.700000000001</v>
      </c>
      <c r="O74" s="24">
        <f t="shared" si="38"/>
        <v>8982.2999999999993</v>
      </c>
      <c r="P74" s="24">
        <f t="shared" si="38"/>
        <v>7132.7</v>
      </c>
      <c r="Q74" s="24">
        <f t="shared" si="38"/>
        <v>6557.3</v>
      </c>
    </row>
    <row r="75" spans="1:17" ht="45" customHeight="1">
      <c r="A75" s="20" t="s">
        <v>76</v>
      </c>
      <c r="B75" s="36"/>
      <c r="C75" s="37">
        <v>2</v>
      </c>
      <c r="D75" s="38">
        <v>2</v>
      </c>
      <c r="E75" s="38">
        <v>15</v>
      </c>
      <c r="F75" s="36">
        <v>1</v>
      </c>
      <c r="G75" s="38">
        <v>0</v>
      </c>
      <c r="H75" s="39">
        <v>0</v>
      </c>
      <c r="I75" s="36">
        <v>150</v>
      </c>
      <c r="J75" s="20" t="s">
        <v>92</v>
      </c>
      <c r="K75" s="20"/>
      <c r="L75" s="24">
        <f>L76</f>
        <v>9688</v>
      </c>
      <c r="M75" s="24">
        <f t="shared" ref="M75:Q75" si="39">M76</f>
        <v>9688</v>
      </c>
      <c r="N75" s="24">
        <f t="shared" si="39"/>
        <v>9688</v>
      </c>
      <c r="O75" s="24">
        <f t="shared" si="39"/>
        <v>8982.2999999999993</v>
      </c>
      <c r="P75" s="24">
        <f t="shared" si="39"/>
        <v>7132.7</v>
      </c>
      <c r="Q75" s="24">
        <f t="shared" si="39"/>
        <v>6557.3</v>
      </c>
    </row>
    <row r="76" spans="1:17" ht="100.5" customHeight="1">
      <c r="A76" s="20" t="s">
        <v>76</v>
      </c>
      <c r="B76" s="36">
        <v>992</v>
      </c>
      <c r="C76" s="37">
        <v>2</v>
      </c>
      <c r="D76" s="38">
        <v>2</v>
      </c>
      <c r="E76" s="38">
        <v>15</v>
      </c>
      <c r="F76" s="36">
        <v>1</v>
      </c>
      <c r="G76" s="38">
        <v>10</v>
      </c>
      <c r="H76" s="39">
        <v>0</v>
      </c>
      <c r="I76" s="36">
        <v>150</v>
      </c>
      <c r="J76" s="20" t="s">
        <v>102</v>
      </c>
      <c r="K76" s="20" t="s">
        <v>63</v>
      </c>
      <c r="L76" s="24">
        <v>9688</v>
      </c>
      <c r="M76" s="24">
        <v>9688</v>
      </c>
      <c r="N76" s="24">
        <v>9688</v>
      </c>
      <c r="O76" s="24">
        <v>8982.2999999999993</v>
      </c>
      <c r="P76" s="40">
        <v>7132.7</v>
      </c>
      <c r="Q76" s="40">
        <v>6557.3</v>
      </c>
    </row>
    <row r="77" spans="1:17" ht="38.25" customHeight="1">
      <c r="A77" s="20" t="s">
        <v>76</v>
      </c>
      <c r="B77" s="36"/>
      <c r="C77" s="37">
        <v>2</v>
      </c>
      <c r="D77" s="38">
        <v>2</v>
      </c>
      <c r="E77" s="38">
        <v>19</v>
      </c>
      <c r="F77" s="36">
        <v>999</v>
      </c>
      <c r="G77" s="38">
        <v>0</v>
      </c>
      <c r="H77" s="39">
        <v>0</v>
      </c>
      <c r="I77" s="36">
        <v>150</v>
      </c>
      <c r="J77" s="20" t="s">
        <v>140</v>
      </c>
      <c r="K77" s="20"/>
      <c r="L77" s="24">
        <f>L78</f>
        <v>318.7</v>
      </c>
      <c r="M77" s="24">
        <f>M78</f>
        <v>318.7</v>
      </c>
      <c r="N77" s="24">
        <f t="shared" ref="N77:Q77" si="40">N78</f>
        <v>318.7</v>
      </c>
      <c r="O77" s="24">
        <f t="shared" si="40"/>
        <v>0</v>
      </c>
      <c r="P77" s="24">
        <f t="shared" si="40"/>
        <v>0</v>
      </c>
      <c r="Q77" s="24">
        <f t="shared" si="40"/>
        <v>0</v>
      </c>
    </row>
    <row r="78" spans="1:17" ht="97.5" customHeight="1">
      <c r="A78" s="20" t="s">
        <v>76</v>
      </c>
      <c r="B78" s="36">
        <v>992</v>
      </c>
      <c r="C78" s="37">
        <v>2</v>
      </c>
      <c r="D78" s="38">
        <v>2</v>
      </c>
      <c r="E78" s="38">
        <v>19</v>
      </c>
      <c r="F78" s="36">
        <v>999</v>
      </c>
      <c r="G78" s="38">
        <v>10</v>
      </c>
      <c r="H78" s="39">
        <v>0</v>
      </c>
      <c r="I78" s="36">
        <v>150</v>
      </c>
      <c r="J78" s="20" t="s">
        <v>141</v>
      </c>
      <c r="K78" s="20" t="s">
        <v>63</v>
      </c>
      <c r="L78" s="24">
        <v>318.7</v>
      </c>
      <c r="M78" s="24">
        <v>318.7</v>
      </c>
      <c r="N78" s="24">
        <v>318.7</v>
      </c>
      <c r="O78" s="24">
        <v>0</v>
      </c>
      <c r="P78" s="40">
        <v>0</v>
      </c>
      <c r="Q78" s="40">
        <v>0</v>
      </c>
    </row>
    <row r="79" spans="1:17" ht="70.5" customHeight="1">
      <c r="A79" s="20" t="s">
        <v>60</v>
      </c>
      <c r="B79" s="36"/>
      <c r="C79" s="37">
        <v>2</v>
      </c>
      <c r="D79" s="38">
        <v>2</v>
      </c>
      <c r="E79" s="38">
        <v>20</v>
      </c>
      <c r="F79" s="36">
        <v>0</v>
      </c>
      <c r="G79" s="38">
        <v>0</v>
      </c>
      <c r="H79" s="39">
        <v>0</v>
      </c>
      <c r="I79" s="36">
        <v>150</v>
      </c>
      <c r="J79" s="20" t="s">
        <v>60</v>
      </c>
      <c r="K79" s="20"/>
      <c r="L79" s="24">
        <f>L80</f>
        <v>21130.400000000001</v>
      </c>
      <c r="M79" s="24">
        <f t="shared" ref="M79:Q79" si="41">M80</f>
        <v>5515.2</v>
      </c>
      <c r="N79" s="24">
        <f t="shared" si="41"/>
        <v>17948.099999999999</v>
      </c>
      <c r="O79" s="24">
        <f t="shared" si="41"/>
        <v>4469.8999999999996</v>
      </c>
      <c r="P79" s="24">
        <f t="shared" si="41"/>
        <v>0</v>
      </c>
      <c r="Q79" s="24">
        <f t="shared" si="41"/>
        <v>0</v>
      </c>
    </row>
    <row r="80" spans="1:17" ht="102" customHeight="1">
      <c r="A80" s="20" t="s">
        <v>60</v>
      </c>
      <c r="B80" s="36"/>
      <c r="C80" s="37">
        <v>2</v>
      </c>
      <c r="D80" s="38">
        <v>2</v>
      </c>
      <c r="E80" s="38">
        <v>29</v>
      </c>
      <c r="F80" s="36">
        <v>999</v>
      </c>
      <c r="G80" s="38">
        <v>0</v>
      </c>
      <c r="H80" s="39">
        <v>0</v>
      </c>
      <c r="I80" s="36">
        <v>150</v>
      </c>
      <c r="J80" s="20" t="s">
        <v>61</v>
      </c>
      <c r="K80" s="20"/>
      <c r="L80" s="24">
        <f>L81</f>
        <v>21130.400000000001</v>
      </c>
      <c r="M80" s="24">
        <f t="shared" ref="M80:Q80" si="42">M81</f>
        <v>5515.2</v>
      </c>
      <c r="N80" s="24">
        <f t="shared" si="42"/>
        <v>17948.099999999999</v>
      </c>
      <c r="O80" s="24">
        <f t="shared" si="42"/>
        <v>4469.8999999999996</v>
      </c>
      <c r="P80" s="24">
        <f t="shared" si="42"/>
        <v>0</v>
      </c>
      <c r="Q80" s="24">
        <f t="shared" si="42"/>
        <v>0</v>
      </c>
    </row>
    <row r="81" spans="1:17" ht="99.75" customHeight="1">
      <c r="A81" s="20" t="s">
        <v>60</v>
      </c>
      <c r="B81" s="36">
        <v>992</v>
      </c>
      <c r="C81" s="37">
        <v>2</v>
      </c>
      <c r="D81" s="38">
        <v>2</v>
      </c>
      <c r="E81" s="38">
        <v>29</v>
      </c>
      <c r="F81" s="36">
        <v>999</v>
      </c>
      <c r="G81" s="38">
        <v>10</v>
      </c>
      <c r="H81" s="39">
        <v>0</v>
      </c>
      <c r="I81" s="36">
        <v>150</v>
      </c>
      <c r="J81" s="20" t="s">
        <v>77</v>
      </c>
      <c r="K81" s="20" t="s">
        <v>63</v>
      </c>
      <c r="L81" s="24">
        <v>21130.400000000001</v>
      </c>
      <c r="M81" s="24">
        <v>5515.2</v>
      </c>
      <c r="N81" s="24">
        <v>17948.099999999999</v>
      </c>
      <c r="O81" s="24">
        <v>4469.8999999999996</v>
      </c>
      <c r="P81" s="40">
        <v>0</v>
      </c>
      <c r="Q81" s="40">
        <v>0</v>
      </c>
    </row>
    <row r="82" spans="1:17" ht="61.5" customHeight="1">
      <c r="A82" s="20" t="s">
        <v>93</v>
      </c>
      <c r="B82" s="36"/>
      <c r="C82" s="37">
        <v>2</v>
      </c>
      <c r="D82" s="38">
        <v>2</v>
      </c>
      <c r="E82" s="38">
        <v>30</v>
      </c>
      <c r="F82" s="36">
        <v>0</v>
      </c>
      <c r="G82" s="38">
        <v>0</v>
      </c>
      <c r="H82" s="39">
        <v>0</v>
      </c>
      <c r="I82" s="36">
        <v>150</v>
      </c>
      <c r="J82" s="20" t="s">
        <v>93</v>
      </c>
      <c r="K82" s="20"/>
      <c r="L82" s="24">
        <f>L83+L85</f>
        <v>498.20000000000005</v>
      </c>
      <c r="M82" s="24">
        <f t="shared" ref="M82:Q82" si="43">M83+M85</f>
        <v>332.40000000000003</v>
      </c>
      <c r="N82" s="24">
        <f t="shared" si="43"/>
        <v>498.20000000000005</v>
      </c>
      <c r="O82" s="24">
        <f t="shared" si="43"/>
        <v>502.3</v>
      </c>
      <c r="P82" s="24">
        <f t="shared" si="43"/>
        <v>517</v>
      </c>
      <c r="Q82" s="24">
        <f t="shared" si="43"/>
        <v>517</v>
      </c>
    </row>
    <row r="83" spans="1:17" ht="82.5" customHeight="1">
      <c r="A83" s="20" t="s">
        <v>93</v>
      </c>
      <c r="B83" s="36"/>
      <c r="C83" s="37">
        <v>2</v>
      </c>
      <c r="D83" s="38">
        <v>2</v>
      </c>
      <c r="E83" s="38">
        <v>30</v>
      </c>
      <c r="F83" s="36">
        <v>24</v>
      </c>
      <c r="G83" s="38">
        <v>0</v>
      </c>
      <c r="H83" s="39">
        <v>0</v>
      </c>
      <c r="I83" s="36">
        <v>150</v>
      </c>
      <c r="J83" s="20" t="s">
        <v>94</v>
      </c>
      <c r="K83" s="20"/>
      <c r="L83" s="24">
        <f>L84</f>
        <v>7.6</v>
      </c>
      <c r="M83" s="24">
        <f t="shared" ref="M83:Q83" si="44">M84</f>
        <v>7.6</v>
      </c>
      <c r="N83" s="24">
        <f t="shared" si="44"/>
        <v>7.6</v>
      </c>
      <c r="O83" s="24">
        <f t="shared" si="44"/>
        <v>7.6</v>
      </c>
      <c r="P83" s="24">
        <f t="shared" si="44"/>
        <v>7.6</v>
      </c>
      <c r="Q83" s="24">
        <f t="shared" si="44"/>
        <v>7.6</v>
      </c>
    </row>
    <row r="84" spans="1:17" ht="98.25" customHeight="1">
      <c r="A84" s="20" t="s">
        <v>93</v>
      </c>
      <c r="B84" s="44">
        <v>992</v>
      </c>
      <c r="C84" s="37">
        <v>2</v>
      </c>
      <c r="D84" s="38">
        <v>2</v>
      </c>
      <c r="E84" s="38">
        <v>30</v>
      </c>
      <c r="F84" s="36">
        <v>24</v>
      </c>
      <c r="G84" s="38">
        <v>10</v>
      </c>
      <c r="H84" s="39">
        <v>0</v>
      </c>
      <c r="I84" s="36">
        <v>150</v>
      </c>
      <c r="J84" s="20" t="s">
        <v>103</v>
      </c>
      <c r="K84" s="20" t="s">
        <v>63</v>
      </c>
      <c r="L84" s="24">
        <v>7.6</v>
      </c>
      <c r="M84" s="24">
        <v>7.6</v>
      </c>
      <c r="N84" s="24">
        <v>7.6</v>
      </c>
      <c r="O84" s="24">
        <v>7.6</v>
      </c>
      <c r="P84" s="40">
        <v>7.6</v>
      </c>
      <c r="Q84" s="40">
        <v>7.6</v>
      </c>
    </row>
    <row r="85" spans="1:17" ht="99" customHeight="1">
      <c r="A85" s="20" t="s">
        <v>93</v>
      </c>
      <c r="B85" s="36"/>
      <c r="C85" s="37">
        <v>2</v>
      </c>
      <c r="D85" s="38">
        <v>2</v>
      </c>
      <c r="E85" s="38">
        <v>35</v>
      </c>
      <c r="F85" s="36">
        <v>118</v>
      </c>
      <c r="G85" s="38">
        <v>0</v>
      </c>
      <c r="H85" s="39">
        <v>0</v>
      </c>
      <c r="I85" s="36">
        <v>150</v>
      </c>
      <c r="J85" s="20" t="s">
        <v>78</v>
      </c>
      <c r="K85" s="20"/>
      <c r="L85" s="24">
        <f>L86</f>
        <v>490.6</v>
      </c>
      <c r="M85" s="24">
        <f t="shared" ref="M85:Q85" si="45">M86</f>
        <v>324.8</v>
      </c>
      <c r="N85" s="24">
        <f t="shared" si="45"/>
        <v>490.6</v>
      </c>
      <c r="O85" s="24">
        <f t="shared" si="45"/>
        <v>494.7</v>
      </c>
      <c r="P85" s="24">
        <f t="shared" si="45"/>
        <v>509.4</v>
      </c>
      <c r="Q85" s="24">
        <f t="shared" si="45"/>
        <v>509.4</v>
      </c>
    </row>
    <row r="86" spans="1:17" ht="105" customHeight="1">
      <c r="A86" s="20" t="s">
        <v>93</v>
      </c>
      <c r="B86" s="36">
        <v>992</v>
      </c>
      <c r="C86" s="37">
        <v>2</v>
      </c>
      <c r="D86" s="38">
        <v>2</v>
      </c>
      <c r="E86" s="38">
        <v>35</v>
      </c>
      <c r="F86" s="36">
        <v>118</v>
      </c>
      <c r="G86" s="38">
        <v>10</v>
      </c>
      <c r="H86" s="39">
        <v>0</v>
      </c>
      <c r="I86" s="36">
        <v>150</v>
      </c>
      <c r="J86" s="20" t="s">
        <v>79</v>
      </c>
      <c r="K86" s="20" t="s">
        <v>63</v>
      </c>
      <c r="L86" s="24">
        <v>490.6</v>
      </c>
      <c r="M86" s="24">
        <v>324.8</v>
      </c>
      <c r="N86" s="24">
        <v>490.6</v>
      </c>
      <c r="O86" s="24">
        <v>494.7</v>
      </c>
      <c r="P86" s="40">
        <v>509.4</v>
      </c>
      <c r="Q86" s="40">
        <v>509.4</v>
      </c>
    </row>
    <row r="87" spans="1:17" ht="31.5" customHeight="1">
      <c r="A87" s="20" t="s">
        <v>142</v>
      </c>
      <c r="B87" s="36"/>
      <c r="C87" s="37">
        <v>2</v>
      </c>
      <c r="D87" s="38">
        <v>2</v>
      </c>
      <c r="E87" s="38">
        <v>40</v>
      </c>
      <c r="F87" s="36">
        <v>0</v>
      </c>
      <c r="G87" s="38">
        <v>0</v>
      </c>
      <c r="H87" s="39">
        <v>0</v>
      </c>
      <c r="I87" s="36">
        <v>150</v>
      </c>
      <c r="J87" s="20" t="s">
        <v>142</v>
      </c>
      <c r="K87" s="20"/>
      <c r="L87" s="24">
        <f>L88</f>
        <v>2019.2</v>
      </c>
      <c r="M87" s="24">
        <f t="shared" ref="M87:Q87" si="46">M88</f>
        <v>0</v>
      </c>
      <c r="N87" s="24">
        <f t="shared" si="46"/>
        <v>2019.2</v>
      </c>
      <c r="O87" s="24">
        <f t="shared" si="46"/>
        <v>0</v>
      </c>
      <c r="P87" s="24">
        <f t="shared" si="46"/>
        <v>0</v>
      </c>
      <c r="Q87" s="24">
        <f t="shared" si="46"/>
        <v>0</v>
      </c>
    </row>
    <row r="88" spans="1:17" ht="66" customHeight="1">
      <c r="A88" s="20" t="s">
        <v>142</v>
      </c>
      <c r="B88" s="36"/>
      <c r="C88" s="37">
        <v>2</v>
      </c>
      <c r="D88" s="38">
        <v>2</v>
      </c>
      <c r="E88" s="38">
        <v>49</v>
      </c>
      <c r="F88" s="36">
        <v>999</v>
      </c>
      <c r="G88" s="38">
        <v>0</v>
      </c>
      <c r="H88" s="39">
        <v>0</v>
      </c>
      <c r="I88" s="36">
        <v>150</v>
      </c>
      <c r="J88" s="20" t="s">
        <v>158</v>
      </c>
      <c r="K88" s="20"/>
      <c r="L88" s="24">
        <f>L89</f>
        <v>2019.2</v>
      </c>
      <c r="M88" s="24">
        <f t="shared" ref="M88:Q88" si="47">M89</f>
        <v>0</v>
      </c>
      <c r="N88" s="24">
        <f t="shared" si="47"/>
        <v>2019.2</v>
      </c>
      <c r="O88" s="24">
        <f t="shared" si="47"/>
        <v>0</v>
      </c>
      <c r="P88" s="24">
        <f t="shared" si="47"/>
        <v>0</v>
      </c>
      <c r="Q88" s="24">
        <f t="shared" si="47"/>
        <v>0</v>
      </c>
    </row>
    <row r="89" spans="1:17" ht="99.75" customHeight="1">
      <c r="A89" s="20" t="s">
        <v>142</v>
      </c>
      <c r="B89" s="36">
        <v>992</v>
      </c>
      <c r="C89" s="37">
        <v>2</v>
      </c>
      <c r="D89" s="38">
        <v>2</v>
      </c>
      <c r="E89" s="38">
        <v>49</v>
      </c>
      <c r="F89" s="36">
        <v>999</v>
      </c>
      <c r="G89" s="38">
        <v>10</v>
      </c>
      <c r="H89" s="39">
        <v>0</v>
      </c>
      <c r="I89" s="36">
        <v>150</v>
      </c>
      <c r="J89" s="20" t="s">
        <v>143</v>
      </c>
      <c r="K89" s="20" t="s">
        <v>63</v>
      </c>
      <c r="L89" s="24">
        <v>2019.2</v>
      </c>
      <c r="M89" s="24">
        <v>0</v>
      </c>
      <c r="N89" s="24">
        <v>2019.2</v>
      </c>
      <c r="O89" s="24">
        <v>0</v>
      </c>
      <c r="P89" s="40">
        <v>0</v>
      </c>
      <c r="Q89" s="40">
        <v>0</v>
      </c>
    </row>
    <row r="90" spans="1:17" ht="69" customHeight="1">
      <c r="A90" s="4" t="s">
        <v>80</v>
      </c>
      <c r="B90" s="32"/>
      <c r="C90" s="33">
        <v>2</v>
      </c>
      <c r="D90" s="34">
        <v>7</v>
      </c>
      <c r="E90" s="34">
        <v>0</v>
      </c>
      <c r="F90" s="32">
        <v>0</v>
      </c>
      <c r="G90" s="34">
        <v>0</v>
      </c>
      <c r="H90" s="35">
        <v>0</v>
      </c>
      <c r="I90" s="32">
        <v>0</v>
      </c>
      <c r="J90" s="4" t="s">
        <v>80</v>
      </c>
      <c r="K90" s="4"/>
      <c r="L90" s="27">
        <f>L91</f>
        <v>260</v>
      </c>
      <c r="M90" s="27">
        <f t="shared" ref="M90:Q90" si="48">M91</f>
        <v>353.6</v>
      </c>
      <c r="N90" s="27">
        <f t="shared" si="48"/>
        <v>353.6</v>
      </c>
      <c r="O90" s="27">
        <f t="shared" si="48"/>
        <v>0</v>
      </c>
      <c r="P90" s="27">
        <f t="shared" si="48"/>
        <v>0</v>
      </c>
      <c r="Q90" s="27">
        <f t="shared" si="48"/>
        <v>0</v>
      </c>
    </row>
    <row r="91" spans="1:17" ht="61.5" customHeight="1">
      <c r="A91" s="20" t="s">
        <v>95</v>
      </c>
      <c r="B91" s="36"/>
      <c r="C91" s="37">
        <v>2</v>
      </c>
      <c r="D91" s="38">
        <v>7</v>
      </c>
      <c r="E91" s="38">
        <v>5</v>
      </c>
      <c r="F91" s="36">
        <v>0</v>
      </c>
      <c r="G91" s="38">
        <v>10</v>
      </c>
      <c r="H91" s="39">
        <v>0</v>
      </c>
      <c r="I91" s="36">
        <v>150</v>
      </c>
      <c r="J91" s="20" t="s">
        <v>96</v>
      </c>
      <c r="K91" s="20"/>
      <c r="L91" s="24">
        <f>L92</f>
        <v>260</v>
      </c>
      <c r="M91" s="24">
        <f t="shared" ref="M91:Q91" si="49">M92</f>
        <v>353.6</v>
      </c>
      <c r="N91" s="24">
        <f t="shared" si="49"/>
        <v>353.6</v>
      </c>
      <c r="O91" s="24">
        <f t="shared" si="49"/>
        <v>0</v>
      </c>
      <c r="P91" s="24">
        <f t="shared" si="49"/>
        <v>0</v>
      </c>
      <c r="Q91" s="24">
        <f t="shared" si="49"/>
        <v>0</v>
      </c>
    </row>
    <row r="92" spans="1:17" ht="101.25" customHeight="1">
      <c r="A92" s="20" t="s">
        <v>95</v>
      </c>
      <c r="B92" s="36">
        <v>992</v>
      </c>
      <c r="C92" s="37">
        <v>2</v>
      </c>
      <c r="D92" s="38">
        <v>7</v>
      </c>
      <c r="E92" s="38">
        <v>5</v>
      </c>
      <c r="F92" s="36">
        <v>30</v>
      </c>
      <c r="G92" s="38">
        <v>10</v>
      </c>
      <c r="H92" s="39">
        <v>0</v>
      </c>
      <c r="I92" s="36">
        <v>150</v>
      </c>
      <c r="J92" s="20" t="s">
        <v>96</v>
      </c>
      <c r="K92" s="20" t="s">
        <v>63</v>
      </c>
      <c r="L92" s="24">
        <v>260</v>
      </c>
      <c r="M92" s="24">
        <v>353.6</v>
      </c>
      <c r="N92" s="24">
        <v>353.6</v>
      </c>
      <c r="O92" s="24">
        <v>0</v>
      </c>
      <c r="P92" s="40">
        <v>0</v>
      </c>
      <c r="Q92" s="40">
        <v>0</v>
      </c>
    </row>
    <row r="93" spans="1:17" s="13" customFormat="1">
      <c r="A93" s="4" t="s">
        <v>62</v>
      </c>
      <c r="B93" s="32"/>
      <c r="C93" s="33"/>
      <c r="D93" s="34"/>
      <c r="E93" s="34"/>
      <c r="F93" s="32"/>
      <c r="G93" s="34"/>
      <c r="H93" s="35"/>
      <c r="I93" s="32"/>
      <c r="J93" s="4"/>
      <c r="K93" s="4"/>
      <c r="L93" s="27">
        <f t="shared" ref="L93:Q93" si="50">L14+L72</f>
        <v>76291.100000000006</v>
      </c>
      <c r="M93" s="27">
        <f t="shared" si="50"/>
        <v>47083.9</v>
      </c>
      <c r="N93" s="27">
        <f t="shared" si="50"/>
        <v>71930</v>
      </c>
      <c r="O93" s="27">
        <f t="shared" si="50"/>
        <v>56706</v>
      </c>
      <c r="P93" s="27">
        <f t="shared" si="50"/>
        <v>51498.899999999994</v>
      </c>
      <c r="Q93" s="27">
        <f t="shared" si="50"/>
        <v>52173.600000000006</v>
      </c>
    </row>
    <row r="96" spans="1:17">
      <c r="A96" s="53" t="s">
        <v>159</v>
      </c>
      <c r="B96" s="53"/>
    </row>
    <row r="97" spans="1:16">
      <c r="A97" s="52" t="s">
        <v>160</v>
      </c>
      <c r="B97" s="52"/>
    </row>
    <row r="98" spans="1:16">
      <c r="A98" s="52" t="s">
        <v>161</v>
      </c>
      <c r="B98" s="52"/>
      <c r="P98" s="3" t="s">
        <v>162</v>
      </c>
    </row>
  </sheetData>
  <mergeCells count="18">
    <mergeCell ref="A97:B97"/>
    <mergeCell ref="A98:B98"/>
    <mergeCell ref="A2:Q2"/>
    <mergeCell ref="P11:P13"/>
    <mergeCell ref="Q11:Q13"/>
    <mergeCell ref="O11:O13"/>
    <mergeCell ref="B12:B13"/>
    <mergeCell ref="C12:G12"/>
    <mergeCell ref="H12:I12"/>
    <mergeCell ref="H4:J4"/>
    <mergeCell ref="A6:C6"/>
    <mergeCell ref="A11:A13"/>
    <mergeCell ref="B11:I11"/>
    <mergeCell ref="J11:J13"/>
    <mergeCell ref="K11:K13"/>
    <mergeCell ref="L11:L13"/>
    <mergeCell ref="M11:M13"/>
    <mergeCell ref="N11:N13"/>
  </mergeCells>
  <pageMargins left="0.39370078740157483" right="0.39370078740157483" top="1.1811023622047245" bottom="0.39370078740157483" header="0.31496062992125984" footer="0.31496062992125984"/>
  <pageSetup paperSize="9" scale="49" fitToHeight="28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ADMSov</cp:lastModifiedBy>
  <cp:lastPrinted>2021-11-12T14:46:15Z</cp:lastPrinted>
  <dcterms:created xsi:type="dcterms:W3CDTF">2016-10-20T11:21:30Z</dcterms:created>
  <dcterms:modified xsi:type="dcterms:W3CDTF">2021-11-12T14:47:22Z</dcterms:modified>
</cp:coreProperties>
</file>