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<sst xmlns="http://schemas.openxmlformats.org/spreadsheetml/2006/main" count="128" uniqueCount="122">
  <si>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Наименование показателя</t>
  </si>
  <si>
    <t>Код дохода по бюджетной классификации</t>
  </si>
  <si>
    <t>1</t>
  </si>
  <si>
    <t>х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</si>
  <si>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</si>
  <si>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</si>
  <si>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Субвенции бюджетам поселений на выполнение передаваемых полномочий субъектов Российской Федерации</t>
  </si>
  <si>
    <t>Код расхода по бюджетной классификации</t>
  </si>
  <si>
    <t>0102 0000000 000 960</t>
  </si>
  <si>
    <t>0104 0000000 000 960</t>
  </si>
  <si>
    <t>0111 0000000 000 960</t>
  </si>
  <si>
    <t>0113 0000000 000 960</t>
  </si>
  <si>
    <t>0203 0000000 000 960</t>
  </si>
  <si>
    <t>0309 0000000 000 960</t>
  </si>
  <si>
    <t>0314 0000000 000 960</t>
  </si>
  <si>
    <t>0401 0000000 000 960</t>
  </si>
  <si>
    <t>0409 0000000 000 960</t>
  </si>
  <si>
    <t>0412 0000000 000 960</t>
  </si>
  <si>
    <t>0502 0000000 000 960</t>
  </si>
  <si>
    <t>0503 0000000 000 960</t>
  </si>
  <si>
    <t>0707 0000000 000 960</t>
  </si>
  <si>
    <t>0801 0000000 000 960</t>
  </si>
  <si>
    <t>1006 0000000 000 960</t>
  </si>
  <si>
    <t>1101 0000000 000 960</t>
  </si>
  <si>
    <t>1204 0000000 000 960</t>
  </si>
  <si>
    <t>0100 0000000 000 960</t>
  </si>
  <si>
    <t>0200 0000000 000 960</t>
  </si>
  <si>
    <t>0300 0000000 000 960</t>
  </si>
  <si>
    <t>0400 0000000 000 960</t>
  </si>
  <si>
    <t>0500 0000000 000 960</t>
  </si>
  <si>
    <t>0700 0000000 000 960</t>
  </si>
  <si>
    <t>0800 0000000 000 960</t>
  </si>
  <si>
    <t>1000 0000000 000 960</t>
  </si>
  <si>
    <t>1100 0000000 000 960</t>
  </si>
  <si>
    <t>1200 0000000 000 960</t>
  </si>
  <si>
    <t>Функционирование высшего должностного лица субъекта РФ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</si>
  <si>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</si>
  <si>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</si>
  <si>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</si>
  <si>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</si>
  <si>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</si>
  <si>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</si>
  <si>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</si>
  <si>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Молодежная политика и оздоровление детей</t>
  </si>
  <si>
    <t>Другие вопросы в области социальной политики</t>
  </si>
  <si>
    <t>Физическая культура</t>
  </si>
  <si>
    <t>Главный специалист, финансист</t>
  </si>
  <si>
    <t>И.И. Шкардюк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</si>
  <si>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</si>
  <si>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11109045 10 0000 120</t>
  </si>
  <si>
    <t>Дотации бюджетам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</si>
  <si>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</si>
  <si>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21905000 10 0000 151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</si>
  <si>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</si>
  <si>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0106 0000000 000 960</t>
  </si>
  <si>
    <t>Обеспечение проведения выборов и референдумов</t>
  </si>
  <si>
    <t>0107 0000000 000 960</t>
  </si>
  <si>
    <t>Пенсионное обеспечение</t>
  </si>
  <si>
    <t>1001 0000000 000 960</t>
  </si>
  <si>
    <t>Оценка ожидаемого исполнения бюджета Советского сельского поселения Новокубанского района за 2014 год</t>
  </si>
  <si>
    <t>Налоговые и неналоговые доходы</t>
  </si>
  <si>
    <t>Налог на доходы физических лиц*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</si>
  <si>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</t>
  </si>
  <si>
    <t xml:space="preserve">Единый сельскохозяйственный налог*                                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</si>
  <si>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в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</si>
  <si>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в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</si>
  <si>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</si>
  <si>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поселений*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</si>
  <si>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</si>
  <si>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</si>
  <si>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</si>
  <si>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</si>
  <si>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Субвенции бюджетам поселений  на  осуществление  первичного воинского  учета на территориях,  где отсутствуют  военные  комиссариаты</t>
  </si>
  <si>
    <t>2 00 00000 00 0000 000</t>
  </si>
  <si>
    <t>2 02 00000 00 0000 000</t>
  </si>
  <si>
    <t>2 02 01000 00 0000 151</t>
  </si>
  <si>
    <t>2 02 01001 10 0000 151</t>
  </si>
  <si>
    <t>2 02 03000 00 0000 151</t>
  </si>
  <si>
    <t>2 02 03015 10 0000 151</t>
  </si>
  <si>
    <t>2 02 03024 10 0000 151</t>
  </si>
  <si>
    <t>1 00 00000 00 0000 000</t>
  </si>
  <si>
    <t>1 01 02000 01 0000 110</t>
  </si>
  <si>
    <t>1 05 03000 01 0000 110</t>
  </si>
  <si>
    <t>1 06 01030 10 0000 110</t>
  </si>
  <si>
    <t>1 06 06013 10 0000 110</t>
  </si>
  <si>
    <t>1 06 06023 10 0000 110</t>
  </si>
  <si>
    <t>1 11 05013 10 0000 120</t>
  </si>
  <si>
    <t>1 11 05035 10 0000 120</t>
  </si>
  <si>
    <t>1 14 06013 10 0000 430</t>
  </si>
  <si>
    <t>1 03 02230 01 0000 110     1 03 02240 01 0000 110      1 03 02250 01 0000 110      1 03 02260 01 0000 110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</si>
  <si>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</si>
  <si>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</si>
  <si>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оборона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</si>
  <si>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</si>
  <si>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</si>
  <si>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</si>
  <si>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</si>
  <si>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</si>
  <si>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Жилищно-коммунальное хозяйство</t>
  </si>
  <si>
    <t xml:space="preserve">Благоустройство </t>
  </si>
  <si>
    <t>Образование</t>
  </si>
  <si>
    <t>Культура и кинематография</t>
  </si>
  <si>
    <t xml:space="preserve">Культура </t>
  </si>
  <si>
    <t>Социальная политика</t>
  </si>
  <si>
    <t>Физическая культура и спорт</t>
  </si>
  <si>
    <t>Средства массовой информации</t>
  </si>
  <si>
    <t>Другие вопросы в области средств массовой информации</t>
  </si>
  <si>
    <t>Бюджет, утвержденный решением Совета Советского сельского поселения Новокубанского района от 24 декабря 2013 года № 376</t>
  </si>
  <si>
    <t>Кассовое исполнение на 01.10.2014 года</t>
  </si>
  <si>
    <t>Ожидаемое исполнение за 2014 год</t>
  </si>
  <si>
    <t>Процент ожидаемого исполнения за 20143 год к бюджету, утвержденному решением на 2014 год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</si>
  <si>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</si>
  <si>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</si>
  <si>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>2 02 02999 10 0000 151</t>
  </si>
  <si>
    <t>2 02 02000 00 0000 151</t>
  </si>
  <si>
    <t>11705050 10 0000 180</t>
  </si>
  <si>
    <t>Прочие неналоговые доходы бюджетов муниципальных районов</t>
  </si>
  <si>
    <t>1.Оценка ожидаемого исполенения бюджета Советского сельского поселения по доходам и источникам внутреннего финансирования дефицита бюджета поселения</t>
  </si>
  <si>
    <t>Доходы,  всего, в том числе:</t>
  </si>
  <si>
    <t>(тыс. руб.)</t>
  </si>
  <si>
    <t>2. Оценка ожидаемого исполенения бюджета Советского сельского поселения по расходам</t>
  </si>
  <si>
    <t>Расходы , всего, в том числе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</si>
</sst>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8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8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right" vertical="top" wrapText="1"/>
    </xf>
    <xf numFmtId="169" fontId="12" fillId="33" borderId="10" xfId="0" applyNumberFormat="1" applyFont="1" applyFill="1" applyBorder="1" applyAlignment="1">
      <alignment horizontal="right" vertical="top" wrapText="1"/>
    </xf>
    <xf numFmtId="168" fontId="9" fillId="0" borderId="10" xfId="0" applyNumberFormat="1" applyFont="1" applyBorder="1" applyAlignment="1">
      <alignment horizontal="right" vertical="top"/>
    </xf>
    <xf numFmtId="169" fontId="4" fillId="0" borderId="11" xfId="0" applyNumberFormat="1" applyFont="1" applyBorder="1" applyAlignment="1">
      <alignment horizontal="right" vertical="top" wrapText="1"/>
    </xf>
    <xf numFmtId="169" fontId="4" fillId="0" borderId="10" xfId="0" applyNumberFormat="1" applyFont="1" applyBorder="1" applyAlignment="1">
      <alignment horizontal="right" vertical="top"/>
    </xf>
    <xf numFmtId="169" fontId="10" fillId="33" borderId="10" xfId="0" applyNumberFormat="1" applyFont="1" applyFill="1" applyBorder="1" applyAlignment="1">
      <alignment horizontal="right" vertical="top" wrapText="1"/>
    </xf>
    <xf numFmtId="168" fontId="4" fillId="0" borderId="10" xfId="0" applyNumberFormat="1" applyFont="1" applyBorder="1" applyAlignment="1">
      <alignment horizontal="right" vertical="top"/>
    </xf>
    <xf numFmtId="169" fontId="4" fillId="0" borderId="10" xfId="0" applyNumberFormat="1" applyFont="1" applyBorder="1" applyAlignment="1">
      <alignment horizontal="right" vertical="top" wrapText="1"/>
    </xf>
    <xf numFmtId="169" fontId="9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justify" vertical="distributed" wrapText="1" shrinkToFit="1" readingOrder="1"/>
    </xf>
    <xf numFmtId="168" fontId="12" fillId="33" borderId="10" xfId="0" applyNumberFormat="1" applyFont="1" applyFill="1" applyBorder="1" applyAlignment="1">
      <alignment horizontal="right" vertical="top" wrapText="1"/>
    </xf>
    <xf numFmtId="168" fontId="10" fillId="33" borderId="10" xfId="0" applyNumberFormat="1" applyFont="1" applyFill="1" applyBorder="1" applyAlignment="1">
      <alignment horizontal="right" vertical="top" wrapText="1"/>
    </xf>
    <xf numFmtId="0" fontId="12" fillId="33" borderId="10" xfId="0" applyNumberFormat="1" applyFont="1" applyFill="1" applyBorder="1" applyAlignment="1">
      <alignment vertical="center" wrapText="1"/>
    </xf>
    <xf numFmtId="168" fontId="12" fillId="33" borderId="10" xfId="0" applyNumberFormat="1" applyFont="1" applyFill="1" applyBorder="1" applyAlignment="1">
      <alignment vertical="center" wrapText="1"/>
    </xf>
    <xf numFmtId="0" fontId="12" fillId="33" borderId="12" xfId="0" applyNumberFormat="1" applyFont="1" applyFill="1" applyBorder="1" applyAlignment="1">
      <alignment horizontal="left" wrapText="1"/>
    </xf>
    <xf numFmtId="0" fontId="12" fillId="33" borderId="13" xfId="0" applyNumberFormat="1" applyFont="1" applyFill="1" applyBorder="1" applyAlignment="1">
      <alignment horizontal="left" wrapText="1"/>
    </xf>
    <xf numFmtId="0" fontId="12" fillId="33" borderId="14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2" fillId="33" borderId="12" xfId="0" applyNumberFormat="1" applyFont="1" applyFill="1" applyBorder="1" applyAlignment="1">
      <alignment horizontal="left" vertical="center" wrapText="1"/>
    </xf>
    <xf numFmtId="0" fontId="12" fillId="33" borderId="13" xfId="0" applyNumberFormat="1" applyFont="1" applyFill="1" applyBorder="1" applyAlignment="1">
      <alignment horizontal="left" vertical="center" wrapText="1"/>
    </xf>
    <xf numFmtId="0" fontId="12" fillId="33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74.00390625" style="1" customWidth="1"/>
    <col min="2" max="2" width="19.7109375" style="1" customWidth="1"/>
    <col min="3" max="3" width="11.57421875" style="1" customWidth="1"/>
    <col min="4" max="4" width="11.57421875" style="6" customWidth="1"/>
    <col min="5" max="5" width="11.7109375" style="1" customWidth="1"/>
    <col min="6" max="6" width="10.00390625" style="2" customWidth="1"/>
    <col min="7" max="10" width="18.8515625" style="2" customWidth="1"/>
    <col min="11" max="16384" width="9.140625" style="2" customWidth="1"/>
  </cols>
  <sheetData>
    <row r="1" spans="1:9" ht="53.25" customHeight="1">
      <c r="A1" s="53" t="s">
        <v>59</v>
      </c>
      <c r="B1" s="53"/>
      <c r="C1" s="53"/>
      <c r="D1" s="53"/>
      <c r="E1" s="53"/>
      <c r="F1" s="53"/>
      <c r="G1" s="12"/>
      <c r="H1" s="12"/>
      <c r="I1" s="12"/>
    </row>
    <row r="2" ht="12">
      <c r="F2" s="2" t="s">
        <v>119</v>
      </c>
    </row>
    <row r="3" spans="1:6" s="1" customFormat="1" ht="147" customHeight="1">
      <c r="A3" s="7" t="s">
        <v>0</v>
      </c>
      <c r="B3" s="7" t="s">
        <v>1</v>
      </c>
      <c r="C3" s="7" t="s">
        <v>107</v>
      </c>
      <c r="D3" s="7" t="s">
        <v>108</v>
      </c>
      <c r="E3" s="7" t="s">
        <v>109</v>
      </c>
      <c r="F3" s="5" t="s">
        <v>110</v>
      </c>
    </row>
    <row r="4" spans="1:6" s="1" customFormat="1" ht="12">
      <c r="A4" s="7" t="s">
        <v>2</v>
      </c>
      <c r="B4" s="7">
        <v>2</v>
      </c>
      <c r="C4" s="7">
        <v>3</v>
      </c>
      <c r="D4" s="7">
        <v>4</v>
      </c>
      <c r="E4" s="7">
        <v>5</v>
      </c>
      <c r="F4" s="3">
        <v>6</v>
      </c>
    </row>
    <row r="5" spans="1:6" s="1" customFormat="1" ht="39.75" customHeight="1">
      <c r="A5" s="54" t="s">
        <v>117</v>
      </c>
      <c r="B5" s="55"/>
      <c r="C5" s="55"/>
      <c r="D5" s="55"/>
      <c r="E5" s="55"/>
      <c r="F5" s="56"/>
    </row>
    <row r="6" spans="1:6" s="1" customFormat="1" ht="27" customHeight="1">
      <c r="A6" s="48" t="s">
        <v>118</v>
      </c>
      <c r="B6" s="48"/>
      <c r="C6" s="49">
        <f>C7+C19</f>
        <v>43287.700000000004</v>
      </c>
      <c r="D6" s="49">
        <f>D7+D19</f>
        <v>29664.5</v>
      </c>
      <c r="E6" s="49">
        <f>E7+E19</f>
        <v>42730.200000000004</v>
      </c>
      <c r="F6" s="48">
        <v>98.7</v>
      </c>
    </row>
    <row r="7" spans="1:6" s="1" customFormat="1" ht="19.5" customHeight="1">
      <c r="A7" s="14" t="s">
        <v>60</v>
      </c>
      <c r="B7" s="28" t="s">
        <v>80</v>
      </c>
      <c r="C7" s="46">
        <f>SUM(C8:C18)</f>
        <v>31425.300000000003</v>
      </c>
      <c r="D7" s="46">
        <f>SUM(D8:D18)</f>
        <v>24523.300000000003</v>
      </c>
      <c r="E7" s="46">
        <f>SUM(E8:E18)</f>
        <v>30867.800000000003</v>
      </c>
      <c r="F7" s="46">
        <f>E7/C7%</f>
        <v>98.22595170133619</v>
      </c>
    </row>
    <row r="8" spans="1:6" s="1" customFormat="1" ht="18" customHeight="1">
      <c r="A8" s="15" t="s">
        <v>61</v>
      </c>
      <c r="B8" s="20" t="s">
        <v>81</v>
      </c>
      <c r="C8" s="47">
        <v>6300</v>
      </c>
      <c r="D8" s="47">
        <v>4144.9</v>
      </c>
      <c r="E8" s="47">
        <v>6100</v>
      </c>
      <c r="F8" s="47">
        <f aca="true" t="shared" si="0" ref="F8:F28">E8/C8%</f>
        <v>96.82539682539682</v>
      </c>
    </row>
    <row r="9" spans="1:6" s="1" customFormat="1" ht="51.75" customHeight="1">
      <c r="A9" s="16" t="s">
        <v>62</v>
      </c>
      <c r="B9" s="21" t="s">
        <v>89</v>
      </c>
      <c r="C9" s="47">
        <v>7890.9</v>
      </c>
      <c r="D9" s="47">
        <v>4752.3</v>
      </c>
      <c r="E9" s="47">
        <v>6340</v>
      </c>
      <c r="F9" s="47">
        <f t="shared" si="0"/>
        <v>80.3457146840031</v>
      </c>
    </row>
    <row r="10" spans="1:6" s="1" customFormat="1" ht="21.75" customHeight="1">
      <c r="A10" s="17" t="s">
        <v>63</v>
      </c>
      <c r="B10" s="22" t="s">
        <v>82</v>
      </c>
      <c r="C10" s="47">
        <v>5150</v>
      </c>
      <c r="D10" s="47">
        <v>5793.2</v>
      </c>
      <c r="E10" s="47">
        <v>5793.2</v>
      </c>
      <c r="F10" s="47">
        <f t="shared" si="0"/>
        <v>112.48932038834951</v>
      </c>
    </row>
    <row r="11" spans="1:6" s="1" customFormat="1" ht="51" customHeight="1">
      <c r="A11" s="18" t="s">
        <v>4</v>
      </c>
      <c r="B11" s="19" t="s">
        <v>83</v>
      </c>
      <c r="C11" s="47">
        <v>948</v>
      </c>
      <c r="D11" s="47">
        <v>742.2</v>
      </c>
      <c r="E11" s="47">
        <v>1300</v>
      </c>
      <c r="F11" s="47">
        <f t="shared" si="0"/>
        <v>137.1308016877637</v>
      </c>
    </row>
    <row r="12" spans="1:6" s="1" customFormat="1" ht="68.25" customHeight="1">
      <c r="A12" s="17" t="s">
        <v>64</v>
      </c>
      <c r="B12" s="22" t="s">
        <v>84</v>
      </c>
      <c r="C12" s="47">
        <v>9000</v>
      </c>
      <c r="D12" s="47">
        <v>8203.9</v>
      </c>
      <c r="E12" s="47">
        <v>9500</v>
      </c>
      <c r="F12" s="47">
        <f t="shared" si="0"/>
        <v>105.55555555555556</v>
      </c>
    </row>
    <row r="13" spans="1:6" s="1" customFormat="1" ht="64.5" customHeight="1">
      <c r="A13" s="17" t="s">
        <v>65</v>
      </c>
      <c r="B13" s="22" t="s">
        <v>85</v>
      </c>
      <c r="C13" s="47">
        <v>596</v>
      </c>
      <c r="D13" s="47">
        <v>-538</v>
      </c>
      <c r="E13" s="47">
        <v>0</v>
      </c>
      <c r="F13" s="47">
        <f t="shared" si="0"/>
        <v>0</v>
      </c>
    </row>
    <row r="14" spans="1:6" s="1" customFormat="1" ht="67.5" customHeight="1">
      <c r="A14" s="17" t="s">
        <v>66</v>
      </c>
      <c r="B14" s="23" t="s">
        <v>86</v>
      </c>
      <c r="C14" s="47">
        <v>765</v>
      </c>
      <c r="D14" s="47">
        <v>764.9</v>
      </c>
      <c r="E14" s="47">
        <v>1000</v>
      </c>
      <c r="F14" s="47">
        <f t="shared" si="0"/>
        <v>130.718954248366</v>
      </c>
    </row>
    <row r="15" spans="1:6" s="1" customFormat="1" ht="67.5" customHeight="1">
      <c r="A15" s="17" t="s">
        <v>5</v>
      </c>
      <c r="B15" s="19" t="s">
        <v>87</v>
      </c>
      <c r="C15" s="47">
        <v>507</v>
      </c>
      <c r="D15" s="47">
        <v>378.8</v>
      </c>
      <c r="E15" s="47">
        <v>507</v>
      </c>
      <c r="F15" s="47">
        <f t="shared" si="0"/>
        <v>100</v>
      </c>
    </row>
    <row r="16" spans="1:6" s="1" customFormat="1" ht="49.5" customHeight="1">
      <c r="A16" s="17" t="s">
        <v>67</v>
      </c>
      <c r="B16" s="19" t="s">
        <v>88</v>
      </c>
      <c r="C16" s="47">
        <v>268.4</v>
      </c>
      <c r="D16" s="47">
        <v>268.5</v>
      </c>
      <c r="E16" s="47">
        <v>313.7</v>
      </c>
      <c r="F16" s="47">
        <f t="shared" si="0"/>
        <v>116.87779433681074</v>
      </c>
    </row>
    <row r="17" spans="1:6" s="1" customFormat="1" ht="78" customHeight="1">
      <c r="A17" s="25" t="s">
        <v>48</v>
      </c>
      <c r="B17" s="24" t="s">
        <v>49</v>
      </c>
      <c r="C17" s="47"/>
      <c r="D17" s="41">
        <v>4.4</v>
      </c>
      <c r="E17" s="47">
        <v>5.7</v>
      </c>
      <c r="F17" s="47"/>
    </row>
    <row r="18" spans="1:6" s="1" customFormat="1" ht="24" customHeight="1">
      <c r="A18" s="25" t="s">
        <v>116</v>
      </c>
      <c r="B18" s="24" t="s">
        <v>115</v>
      </c>
      <c r="C18" s="47"/>
      <c r="D18" s="41">
        <v>8.2</v>
      </c>
      <c r="E18" s="47">
        <v>8.2</v>
      </c>
      <c r="F18" s="47"/>
    </row>
    <row r="19" spans="1:6" s="1" customFormat="1" ht="16.5" customHeight="1">
      <c r="A19" s="26" t="s">
        <v>68</v>
      </c>
      <c r="B19" s="28" t="s">
        <v>73</v>
      </c>
      <c r="C19" s="46">
        <f>C20+C28</f>
        <v>11862.4</v>
      </c>
      <c r="D19" s="46">
        <f>D20+D28</f>
        <v>5141.199999999999</v>
      </c>
      <c r="E19" s="46">
        <f>C19</f>
        <v>11862.4</v>
      </c>
      <c r="F19" s="46">
        <f t="shared" si="0"/>
        <v>100</v>
      </c>
    </row>
    <row r="20" spans="1:6" s="1" customFormat="1" ht="36" customHeight="1">
      <c r="A20" s="18" t="s">
        <v>69</v>
      </c>
      <c r="B20" s="19" t="s">
        <v>74</v>
      </c>
      <c r="C20" s="47">
        <f>C21+C23+C25</f>
        <v>11892.5</v>
      </c>
      <c r="D20" s="47">
        <f>D21+D23+D25</f>
        <v>5171.299999999999</v>
      </c>
      <c r="E20" s="47">
        <f>E21+E23+E25</f>
        <v>11892.5</v>
      </c>
      <c r="F20" s="47">
        <f t="shared" si="0"/>
        <v>100</v>
      </c>
    </row>
    <row r="21" spans="1:6" s="1" customFormat="1" ht="35.25" customHeight="1">
      <c r="A21" s="18" t="s">
        <v>70</v>
      </c>
      <c r="B21" s="19" t="s">
        <v>75</v>
      </c>
      <c r="C21" s="47">
        <f>SUM(C22:C22)</f>
        <v>2221.4</v>
      </c>
      <c r="D21" s="47">
        <v>1666</v>
      </c>
      <c r="E21" s="47">
        <f aca="true" t="shared" si="1" ref="E21:E28">C21</f>
        <v>2221.4</v>
      </c>
      <c r="F21" s="47">
        <f t="shared" si="0"/>
        <v>100</v>
      </c>
    </row>
    <row r="22" spans="1:6" s="1" customFormat="1" ht="34.5" customHeight="1">
      <c r="A22" s="18" t="s">
        <v>50</v>
      </c>
      <c r="B22" s="19" t="s">
        <v>76</v>
      </c>
      <c r="C22" s="47">
        <v>2221.4</v>
      </c>
      <c r="D22" s="47">
        <v>1666</v>
      </c>
      <c r="E22" s="47">
        <f t="shared" si="1"/>
        <v>2221.4</v>
      </c>
      <c r="F22" s="47">
        <f t="shared" si="0"/>
        <v>100</v>
      </c>
    </row>
    <row r="23" spans="1:6" s="1" customFormat="1" ht="37.5" customHeight="1">
      <c r="A23" s="45" t="s">
        <v>111</v>
      </c>
      <c r="B23" s="19" t="s">
        <v>114</v>
      </c>
      <c r="C23" s="47">
        <v>9077.2</v>
      </c>
      <c r="D23" s="47">
        <v>3057.9</v>
      </c>
      <c r="E23" s="47">
        <f t="shared" si="1"/>
        <v>9077.2</v>
      </c>
      <c r="F23" s="47">
        <f t="shared" si="0"/>
        <v>100</v>
      </c>
    </row>
    <row r="24" spans="1:6" s="1" customFormat="1" ht="21.75" customHeight="1">
      <c r="A24" s="45" t="s">
        <v>112</v>
      </c>
      <c r="B24" s="19" t="s">
        <v>113</v>
      </c>
      <c r="C24" s="47">
        <v>9077.2</v>
      </c>
      <c r="D24" s="47">
        <v>3057.9</v>
      </c>
      <c r="E24" s="47">
        <f t="shared" si="1"/>
        <v>9077.2</v>
      </c>
      <c r="F24" s="47">
        <f t="shared" si="0"/>
        <v>100</v>
      </c>
    </row>
    <row r="25" spans="1:6" s="1" customFormat="1" ht="34.5" customHeight="1">
      <c r="A25" s="18" t="s">
        <v>71</v>
      </c>
      <c r="B25" s="19" t="s">
        <v>77</v>
      </c>
      <c r="C25" s="47">
        <f>SUM(C26:C27)</f>
        <v>593.9</v>
      </c>
      <c r="D25" s="47">
        <f>SUM(D26:D27)</f>
        <v>447.4</v>
      </c>
      <c r="E25" s="47">
        <f t="shared" si="1"/>
        <v>593.9</v>
      </c>
      <c r="F25" s="47">
        <f t="shared" si="0"/>
        <v>100</v>
      </c>
    </row>
    <row r="26" spans="1:6" s="1" customFormat="1" ht="51" customHeight="1">
      <c r="A26" s="27" t="s">
        <v>72</v>
      </c>
      <c r="B26" s="19" t="s">
        <v>78</v>
      </c>
      <c r="C26" s="47">
        <v>586</v>
      </c>
      <c r="D26" s="47">
        <v>439.5</v>
      </c>
      <c r="E26" s="47">
        <f t="shared" si="1"/>
        <v>586</v>
      </c>
      <c r="F26" s="47">
        <f t="shared" si="0"/>
        <v>100</v>
      </c>
    </row>
    <row r="27" spans="1:6" s="1" customFormat="1" ht="34.5" customHeight="1">
      <c r="A27" s="27" t="s">
        <v>6</v>
      </c>
      <c r="B27" s="19" t="s">
        <v>79</v>
      </c>
      <c r="C27" s="47">
        <v>7.9</v>
      </c>
      <c r="D27" s="47">
        <v>7.9</v>
      </c>
      <c r="E27" s="47">
        <f t="shared" si="1"/>
        <v>7.9</v>
      </c>
      <c r="F27" s="47">
        <f t="shared" si="0"/>
        <v>100</v>
      </c>
    </row>
    <row r="28" spans="1:6" s="1" customFormat="1" ht="54" customHeight="1">
      <c r="A28" s="25" t="s">
        <v>51</v>
      </c>
      <c r="B28" s="13" t="s">
        <v>52</v>
      </c>
      <c r="C28" s="47">
        <v>-30.1</v>
      </c>
      <c r="D28" s="47">
        <v>-30.1</v>
      </c>
      <c r="E28" s="47">
        <f t="shared" si="1"/>
        <v>-30.1</v>
      </c>
      <c r="F28" s="47">
        <f t="shared" si="0"/>
        <v>100.00000000000001</v>
      </c>
    </row>
    <row r="29" spans="1:6" s="1" customFormat="1" ht="23.25" customHeight="1">
      <c r="A29" s="50" t="s">
        <v>120</v>
      </c>
      <c r="B29" s="51"/>
      <c r="C29" s="51"/>
      <c r="D29" s="51"/>
      <c r="E29" s="52"/>
      <c r="F29" s="4"/>
    </row>
    <row r="30" spans="1:6" s="1" customFormat="1" ht="150.75" customHeight="1">
      <c r="A30" s="7" t="s">
        <v>0</v>
      </c>
      <c r="B30" s="7" t="s">
        <v>7</v>
      </c>
      <c r="C30" s="7" t="s">
        <v>107</v>
      </c>
      <c r="D30" s="7" t="s">
        <v>108</v>
      </c>
      <c r="E30" s="7" t="s">
        <v>109</v>
      </c>
      <c r="F30" s="5" t="s">
        <v>110</v>
      </c>
    </row>
    <row r="31" spans="1:6" s="1" customFormat="1" ht="12">
      <c r="A31" s="9" t="s">
        <v>2</v>
      </c>
      <c r="B31" s="9">
        <v>2</v>
      </c>
      <c r="C31" s="7">
        <v>3</v>
      </c>
      <c r="D31" s="7">
        <v>4</v>
      </c>
      <c r="E31" s="7">
        <v>5</v>
      </c>
      <c r="F31" s="3">
        <v>6</v>
      </c>
    </row>
    <row r="32" spans="1:6" s="1" customFormat="1" ht="15.75" customHeight="1">
      <c r="A32" s="30" t="s">
        <v>121</v>
      </c>
      <c r="B32" s="29" t="s">
        <v>3</v>
      </c>
      <c r="C32" s="36">
        <v>43790.9</v>
      </c>
      <c r="D32" s="36">
        <v>24498.3</v>
      </c>
      <c r="E32" s="36">
        <f>E40+E33+E42+E46+E50+E53+E55+E57+E60+E62</f>
        <v>41676.6</v>
      </c>
      <c r="F32" s="38">
        <f>E32/C32*100</f>
        <v>95.17182793685446</v>
      </c>
    </row>
    <row r="33" spans="1:6" s="1" customFormat="1" ht="19.5" customHeight="1">
      <c r="A33" s="31" t="s">
        <v>90</v>
      </c>
      <c r="B33" s="8" t="s">
        <v>25</v>
      </c>
      <c r="C33" s="36">
        <f>SUM(C34:C39)</f>
        <v>8736.900000000001</v>
      </c>
      <c r="D33" s="36">
        <f>SUM(D34:D39)</f>
        <v>5612.5</v>
      </c>
      <c r="E33" s="36">
        <f>SUM(E34:E39)</f>
        <v>8173.6</v>
      </c>
      <c r="F33" s="38">
        <f aca="true" t="shared" si="2" ref="F33:F63">E33/C33*100</f>
        <v>93.55263308496149</v>
      </c>
    </row>
    <row r="34" spans="1:6" s="1" customFormat="1" ht="33.75" customHeight="1">
      <c r="A34" s="32" t="s">
        <v>35</v>
      </c>
      <c r="B34" s="7" t="s">
        <v>8</v>
      </c>
      <c r="C34" s="39">
        <v>700.5</v>
      </c>
      <c r="D34" s="40">
        <v>515.8</v>
      </c>
      <c r="E34" s="41">
        <f>C34</f>
        <v>700.5</v>
      </c>
      <c r="F34" s="42">
        <f t="shared" si="2"/>
        <v>100</v>
      </c>
    </row>
    <row r="35" spans="1:6" s="1" customFormat="1" ht="36.75" customHeight="1">
      <c r="A35" s="33" t="s">
        <v>53</v>
      </c>
      <c r="B35" s="8" t="s">
        <v>9</v>
      </c>
      <c r="C35" s="39">
        <v>3.1</v>
      </c>
      <c r="D35" s="40">
        <v>3.1</v>
      </c>
      <c r="E35" s="41">
        <f aca="true" t="shared" si="3" ref="E35:E63">C35</f>
        <v>3.1</v>
      </c>
      <c r="F35" s="42">
        <f t="shared" si="2"/>
        <v>100</v>
      </c>
    </row>
    <row r="36" spans="1:6" s="1" customFormat="1" ht="51" customHeight="1">
      <c r="A36" s="27" t="s">
        <v>91</v>
      </c>
      <c r="B36" s="8" t="s">
        <v>54</v>
      </c>
      <c r="C36" s="43">
        <v>6119.3</v>
      </c>
      <c r="D36" s="40">
        <v>4166.3</v>
      </c>
      <c r="E36" s="41">
        <f t="shared" si="3"/>
        <v>6119.3</v>
      </c>
      <c r="F36" s="42">
        <f t="shared" si="2"/>
        <v>100</v>
      </c>
    </row>
    <row r="37" spans="1:6" s="1" customFormat="1" ht="20.25" customHeight="1">
      <c r="A37" s="27" t="s">
        <v>55</v>
      </c>
      <c r="B37" s="8" t="s">
        <v>56</v>
      </c>
      <c r="C37" s="43">
        <v>750</v>
      </c>
      <c r="D37" s="40">
        <v>286.7</v>
      </c>
      <c r="E37" s="41">
        <v>286.7</v>
      </c>
      <c r="F37" s="42">
        <f t="shared" si="2"/>
        <v>38.22666666666667</v>
      </c>
    </row>
    <row r="38" spans="1:6" s="1" customFormat="1" ht="17.25" customHeight="1">
      <c r="A38" s="27" t="s">
        <v>36</v>
      </c>
      <c r="B38" s="7" t="s">
        <v>10</v>
      </c>
      <c r="C38" s="43">
        <v>100</v>
      </c>
      <c r="D38" s="40"/>
      <c r="E38" s="41"/>
      <c r="F38" s="42">
        <f t="shared" si="2"/>
        <v>0</v>
      </c>
    </row>
    <row r="39" spans="1:6" s="1" customFormat="1" ht="19.5" customHeight="1">
      <c r="A39" s="27" t="s">
        <v>37</v>
      </c>
      <c r="B39" s="7" t="s">
        <v>11</v>
      </c>
      <c r="C39" s="43">
        <v>1064</v>
      </c>
      <c r="D39" s="40">
        <v>640.6</v>
      </c>
      <c r="E39" s="41">
        <f t="shared" si="3"/>
        <v>1064</v>
      </c>
      <c r="F39" s="42">
        <f t="shared" si="2"/>
        <v>100</v>
      </c>
    </row>
    <row r="40" spans="1:6" s="1" customFormat="1" ht="15" customHeight="1">
      <c r="A40" s="31" t="s">
        <v>92</v>
      </c>
      <c r="B40" s="8" t="s">
        <v>26</v>
      </c>
      <c r="C40" s="36">
        <f>C41</f>
        <v>586</v>
      </c>
      <c r="D40" s="44">
        <v>439.4</v>
      </c>
      <c r="E40" s="37">
        <f t="shared" si="3"/>
        <v>586</v>
      </c>
      <c r="F40" s="38">
        <f t="shared" si="2"/>
        <v>100</v>
      </c>
    </row>
    <row r="41" spans="1:6" s="1" customFormat="1" ht="21" customHeight="1">
      <c r="A41" s="27" t="s">
        <v>38</v>
      </c>
      <c r="B41" s="7" t="s">
        <v>12</v>
      </c>
      <c r="C41" s="43">
        <v>586</v>
      </c>
      <c r="D41" s="40">
        <v>439.4</v>
      </c>
      <c r="E41" s="41">
        <f t="shared" si="3"/>
        <v>586</v>
      </c>
      <c r="F41" s="42">
        <f t="shared" si="2"/>
        <v>100</v>
      </c>
    </row>
    <row r="42" spans="1:6" s="1" customFormat="1" ht="19.5" customHeight="1">
      <c r="A42" s="31" t="s">
        <v>93</v>
      </c>
      <c r="B42" s="8" t="s">
        <v>27</v>
      </c>
      <c r="C42" s="36">
        <f>SUM(C43:C45)</f>
        <v>906</v>
      </c>
      <c r="D42" s="36">
        <f>SUM(D43:D45)</f>
        <v>705.1999999999999</v>
      </c>
      <c r="E42" s="36">
        <f>SUM(E43:E45)</f>
        <v>906</v>
      </c>
      <c r="F42" s="38">
        <f t="shared" si="2"/>
        <v>100</v>
      </c>
    </row>
    <row r="43" spans="1:6" s="1" customFormat="1" ht="34.5" customHeight="1">
      <c r="A43" s="32" t="s">
        <v>39</v>
      </c>
      <c r="B43" s="7" t="s">
        <v>13</v>
      </c>
      <c r="C43" s="39">
        <v>820</v>
      </c>
      <c r="D43" s="40">
        <v>667.8</v>
      </c>
      <c r="E43" s="41">
        <f t="shared" si="3"/>
        <v>820</v>
      </c>
      <c r="F43" s="42">
        <f t="shared" si="2"/>
        <v>100</v>
      </c>
    </row>
    <row r="44" spans="1:6" s="1" customFormat="1" ht="18.75" customHeight="1">
      <c r="A44" s="34" t="s">
        <v>94</v>
      </c>
      <c r="B44" s="35">
        <v>3100000000000960</v>
      </c>
      <c r="C44" s="39">
        <v>30</v>
      </c>
      <c r="D44" s="40"/>
      <c r="E44" s="41">
        <f t="shared" si="3"/>
        <v>30</v>
      </c>
      <c r="F44" s="42">
        <f t="shared" si="2"/>
        <v>100</v>
      </c>
    </row>
    <row r="45" spans="1:6" s="1" customFormat="1" ht="34.5" customHeight="1">
      <c r="A45" s="27" t="s">
        <v>40</v>
      </c>
      <c r="B45" s="7" t="s">
        <v>14</v>
      </c>
      <c r="C45" s="43">
        <v>56</v>
      </c>
      <c r="D45" s="41">
        <v>37.4</v>
      </c>
      <c r="E45" s="41">
        <f t="shared" si="3"/>
        <v>56</v>
      </c>
      <c r="F45" s="42">
        <f t="shared" si="2"/>
        <v>100</v>
      </c>
    </row>
    <row r="46" spans="1:6" s="1" customFormat="1" ht="21" customHeight="1">
      <c r="A46" s="31" t="s">
        <v>95</v>
      </c>
      <c r="B46" s="8" t="s">
        <v>28</v>
      </c>
      <c r="C46" s="36">
        <f>SUM(C47:C49)</f>
        <v>13586.9</v>
      </c>
      <c r="D46" s="36">
        <f>SUM(D47:D49)</f>
        <v>3017.8</v>
      </c>
      <c r="E46" s="36">
        <f>SUM(E47:E49)</f>
        <v>12036</v>
      </c>
      <c r="F46" s="38">
        <f t="shared" si="2"/>
        <v>88.58532851496662</v>
      </c>
    </row>
    <row r="47" spans="1:6" s="1" customFormat="1" ht="18" customHeight="1">
      <c r="A47" s="27" t="s">
        <v>41</v>
      </c>
      <c r="B47" s="7" t="s">
        <v>15</v>
      </c>
      <c r="C47" s="43">
        <v>376</v>
      </c>
      <c r="D47" s="40">
        <v>297.9</v>
      </c>
      <c r="E47" s="41">
        <f t="shared" si="3"/>
        <v>376</v>
      </c>
      <c r="F47" s="42">
        <f t="shared" si="2"/>
        <v>100</v>
      </c>
    </row>
    <row r="48" spans="1:6" s="1" customFormat="1" ht="18" customHeight="1">
      <c r="A48" s="27" t="s">
        <v>96</v>
      </c>
      <c r="B48" s="7" t="s">
        <v>16</v>
      </c>
      <c r="C48" s="43">
        <v>12890.9</v>
      </c>
      <c r="D48" s="40">
        <v>2647.4</v>
      </c>
      <c r="E48" s="41">
        <v>11340</v>
      </c>
      <c r="F48" s="42">
        <f t="shared" si="2"/>
        <v>87.96903241821751</v>
      </c>
    </row>
    <row r="49" spans="1:6" s="1" customFormat="1" ht="21.75" customHeight="1">
      <c r="A49" s="27" t="s">
        <v>97</v>
      </c>
      <c r="B49" s="7" t="s">
        <v>17</v>
      </c>
      <c r="C49" s="43">
        <v>320</v>
      </c>
      <c r="D49" s="41">
        <v>72.5</v>
      </c>
      <c r="E49" s="41">
        <f t="shared" si="3"/>
        <v>320</v>
      </c>
      <c r="F49" s="42">
        <f t="shared" si="2"/>
        <v>100</v>
      </c>
    </row>
    <row r="50" spans="1:6" s="1" customFormat="1" ht="19.5" customHeight="1">
      <c r="A50" s="31" t="s">
        <v>98</v>
      </c>
      <c r="B50" s="8" t="s">
        <v>29</v>
      </c>
      <c r="C50" s="36">
        <f>SUM(C51:C52)</f>
        <v>5845.700000000001</v>
      </c>
      <c r="D50" s="36">
        <f>SUM(D51:D52)</f>
        <v>5364.8</v>
      </c>
      <c r="E50" s="36">
        <f>SUM(E51:E52)</f>
        <v>5845.700000000001</v>
      </c>
      <c r="F50" s="38">
        <f t="shared" si="2"/>
        <v>100</v>
      </c>
    </row>
    <row r="51" spans="1:6" s="1" customFormat="1" ht="17.25" customHeight="1">
      <c r="A51" s="27" t="s">
        <v>42</v>
      </c>
      <c r="B51" s="7" t="s">
        <v>18</v>
      </c>
      <c r="C51" s="43">
        <v>2444.9</v>
      </c>
      <c r="D51" s="40">
        <v>2378</v>
      </c>
      <c r="E51" s="41">
        <f t="shared" si="3"/>
        <v>2444.9</v>
      </c>
      <c r="F51" s="42">
        <f t="shared" si="2"/>
        <v>100</v>
      </c>
    </row>
    <row r="52" spans="1:6" s="1" customFormat="1" ht="15" customHeight="1">
      <c r="A52" s="27" t="s">
        <v>99</v>
      </c>
      <c r="B52" s="7" t="s">
        <v>19</v>
      </c>
      <c r="C52" s="43">
        <v>3400.8</v>
      </c>
      <c r="D52" s="40">
        <v>2986.8</v>
      </c>
      <c r="E52" s="41">
        <f t="shared" si="3"/>
        <v>3400.8</v>
      </c>
      <c r="F52" s="42">
        <f t="shared" si="2"/>
        <v>100</v>
      </c>
    </row>
    <row r="53" spans="1:6" s="1" customFormat="1" ht="19.5" customHeight="1">
      <c r="A53" s="31" t="s">
        <v>100</v>
      </c>
      <c r="B53" s="8" t="s">
        <v>30</v>
      </c>
      <c r="C53" s="36">
        <f>C54</f>
        <v>20</v>
      </c>
      <c r="D53" s="36">
        <f>D54</f>
        <v>0</v>
      </c>
      <c r="E53" s="36">
        <f>E54</f>
        <v>20</v>
      </c>
      <c r="F53" s="38">
        <f t="shared" si="2"/>
        <v>100</v>
      </c>
    </row>
    <row r="54" spans="1:6" s="1" customFormat="1" ht="17.25" customHeight="1">
      <c r="A54" s="27" t="s">
        <v>43</v>
      </c>
      <c r="B54" s="7" t="s">
        <v>20</v>
      </c>
      <c r="C54" s="43">
        <v>20</v>
      </c>
      <c r="D54" s="40"/>
      <c r="E54" s="41">
        <f t="shared" si="3"/>
        <v>20</v>
      </c>
      <c r="F54" s="42">
        <f t="shared" si="2"/>
        <v>100</v>
      </c>
    </row>
    <row r="55" spans="1:6" s="1" customFormat="1" ht="17.25" customHeight="1">
      <c r="A55" s="31" t="s">
        <v>101</v>
      </c>
      <c r="B55" s="8" t="s">
        <v>31</v>
      </c>
      <c r="C55" s="36">
        <f>C56</f>
        <v>13585.3</v>
      </c>
      <c r="D55" s="36">
        <f>D56</f>
        <v>9016.8</v>
      </c>
      <c r="E55" s="37">
        <f t="shared" si="3"/>
        <v>13585.3</v>
      </c>
      <c r="F55" s="38">
        <f t="shared" si="2"/>
        <v>100</v>
      </c>
    </row>
    <row r="56" spans="1:6" s="1" customFormat="1" ht="17.25" customHeight="1">
      <c r="A56" s="27" t="s">
        <v>102</v>
      </c>
      <c r="B56" s="7" t="s">
        <v>21</v>
      </c>
      <c r="C56" s="43">
        <v>13585.3</v>
      </c>
      <c r="D56" s="41">
        <v>9016.8</v>
      </c>
      <c r="E56" s="41">
        <v>13858.3</v>
      </c>
      <c r="F56" s="42">
        <f t="shared" si="2"/>
        <v>102.00952500128815</v>
      </c>
    </row>
    <row r="57" spans="1:6" s="1" customFormat="1" ht="15.75" customHeight="1">
      <c r="A57" s="31" t="s">
        <v>103</v>
      </c>
      <c r="B57" s="8" t="s">
        <v>32</v>
      </c>
      <c r="C57" s="36">
        <f>SUM(C58:C59)</f>
        <v>74</v>
      </c>
      <c r="D57" s="36">
        <f>SUM(D58:D59)</f>
        <v>68</v>
      </c>
      <c r="E57" s="36">
        <f>SUM(E58:E59)</f>
        <v>74</v>
      </c>
      <c r="F57" s="38">
        <f t="shared" si="2"/>
        <v>100</v>
      </c>
    </row>
    <row r="58" spans="1:6" s="1" customFormat="1" ht="18" customHeight="1">
      <c r="A58" s="27" t="s">
        <v>57</v>
      </c>
      <c r="B58" s="8" t="s">
        <v>58</v>
      </c>
      <c r="C58" s="43">
        <v>24</v>
      </c>
      <c r="D58" s="40">
        <v>18</v>
      </c>
      <c r="E58" s="41">
        <f t="shared" si="3"/>
        <v>24</v>
      </c>
      <c r="F58" s="42">
        <f t="shared" si="2"/>
        <v>100</v>
      </c>
    </row>
    <row r="59" spans="1:6" s="1" customFormat="1" ht="21" customHeight="1">
      <c r="A59" s="27" t="s">
        <v>44</v>
      </c>
      <c r="B59" s="7" t="s">
        <v>22</v>
      </c>
      <c r="C59" s="43">
        <v>50</v>
      </c>
      <c r="D59" s="40">
        <v>50</v>
      </c>
      <c r="E59" s="41">
        <f t="shared" si="3"/>
        <v>50</v>
      </c>
      <c r="F59" s="42">
        <f t="shared" si="2"/>
        <v>100</v>
      </c>
    </row>
    <row r="60" spans="1:6" s="1" customFormat="1" ht="15.75" customHeight="1">
      <c r="A60" s="31" t="s">
        <v>104</v>
      </c>
      <c r="B60" s="8" t="s">
        <v>33</v>
      </c>
      <c r="C60" s="36">
        <f>C61</f>
        <v>150</v>
      </c>
      <c r="D60" s="36">
        <f>D61</f>
        <v>75.8</v>
      </c>
      <c r="E60" s="37">
        <f t="shared" si="3"/>
        <v>150</v>
      </c>
      <c r="F60" s="38">
        <f t="shared" si="2"/>
        <v>100</v>
      </c>
    </row>
    <row r="61" spans="1:6" s="1" customFormat="1" ht="19.5" customHeight="1">
      <c r="A61" s="27" t="s">
        <v>45</v>
      </c>
      <c r="B61" s="7" t="s">
        <v>23</v>
      </c>
      <c r="C61" s="43">
        <v>150</v>
      </c>
      <c r="D61" s="40">
        <v>75.8</v>
      </c>
      <c r="E61" s="41">
        <f t="shared" si="3"/>
        <v>150</v>
      </c>
      <c r="F61" s="42">
        <f t="shared" si="2"/>
        <v>100</v>
      </c>
    </row>
    <row r="62" spans="1:6" s="1" customFormat="1" ht="18.75" customHeight="1">
      <c r="A62" s="31" t="s">
        <v>105</v>
      </c>
      <c r="B62" s="8" t="s">
        <v>34</v>
      </c>
      <c r="C62" s="36">
        <f>C63</f>
        <v>300</v>
      </c>
      <c r="D62" s="36">
        <f>D63</f>
        <v>197.9</v>
      </c>
      <c r="E62" s="37">
        <f t="shared" si="3"/>
        <v>300</v>
      </c>
      <c r="F62" s="38">
        <f t="shared" si="2"/>
        <v>100</v>
      </c>
    </row>
    <row r="63" spans="1:6" s="1" customFormat="1" ht="19.5" customHeight="1">
      <c r="A63" s="27" t="s">
        <v>106</v>
      </c>
      <c r="B63" s="7" t="s">
        <v>24</v>
      </c>
      <c r="C63" s="43">
        <v>300</v>
      </c>
      <c r="D63" s="40">
        <v>197.9</v>
      </c>
      <c r="E63" s="41">
        <f t="shared" si="3"/>
        <v>300</v>
      </c>
      <c r="F63" s="42">
        <f t="shared" si="2"/>
        <v>100</v>
      </c>
    </row>
    <row r="66" spans="1:5" ht="15.75">
      <c r="A66" s="10" t="s">
        <v>46</v>
      </c>
      <c r="B66" s="10"/>
      <c r="C66" s="10"/>
      <c r="D66" s="11"/>
      <c r="E66" s="10" t="s">
        <v>47</v>
      </c>
    </row>
    <row r="67" spans="1:5" ht="15.75">
      <c r="A67" s="10"/>
      <c r="B67" s="10"/>
      <c r="C67" s="10"/>
      <c r="D67" s="11"/>
      <c r="E67" s="10"/>
    </row>
  </sheetData>
  <sheetProtection/>
  <mergeCells count="3">
    <mergeCell ref="A29:E29"/>
    <mergeCell ref="A1:F1"/>
    <mergeCell ref="A5:F5"/>
  </mergeCells>
  <printOptions/>
  <pageMargins left="0.5905511811023623" right="0.5905511811023623" top="1.1811023622047245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</cp:lastModifiedBy>
  <cp:lastPrinted>2014-11-14T10:53:12Z</cp:lastPrinted>
  <dcterms:created xsi:type="dcterms:W3CDTF">2012-04-25T14:13:23Z</dcterms:created>
  <dcterms:modified xsi:type="dcterms:W3CDTF">2014-12-01T14:43:15Z</dcterms:modified>
  <cp:category/>
  <cp:version/>
  <cp:contentType/>
  <cp:contentStatus/>
</cp:coreProperties>
</file>